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1660" tabRatio="500" activeTab="1"/>
  </bookViews>
  <sheets>
    <sheet name="CAT A" sheetId="1" r:id="rId1"/>
    <sheet name="CAT B" sheetId="2" r:id="rId2"/>
    <sheet name="CAT C" sheetId="3" r:id="rId3"/>
    <sheet name="MUSICIEN" sheetId="4" r:id="rId4"/>
  </sheets>
  <definedNames/>
  <calcPr fullCalcOnLoad="1"/>
</workbook>
</file>

<file path=xl/sharedStrings.xml><?xml version="1.0" encoding="utf-8"?>
<sst xmlns="http://schemas.openxmlformats.org/spreadsheetml/2006/main" count="667" uniqueCount="344">
  <si>
    <t>1/ EMPLOIS DE CATEGORIE A</t>
  </si>
  <si>
    <t>SALAIRES MINIMA BRUTS MENSUELS</t>
  </si>
  <si>
    <t>(BASE 35 HEURES HEBDOMADAIRES)</t>
  </si>
  <si>
    <t>Emplois</t>
  </si>
  <si>
    <t>Filière</t>
  </si>
  <si>
    <t>Niveau</t>
  </si>
  <si>
    <t>Producteur</t>
  </si>
  <si>
    <t>O</t>
  </si>
  <si>
    <t>HC</t>
  </si>
  <si>
    <t>Directeur général (non mandataire social)</t>
  </si>
  <si>
    <t>Directeur général délégué (non mandataire social)</t>
  </si>
  <si>
    <t>Délégué Général</t>
  </si>
  <si>
    <t>I</t>
  </si>
  <si>
    <t>Directeur général adjoint</t>
  </si>
  <si>
    <t>Directeur des productions</t>
  </si>
  <si>
    <t>Directeur des programmes</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</si>
  <si>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</si>
  <si>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</si>
  <si>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</si>
  <si>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</si>
  <si>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</si>
  <si>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</si>
  <si>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</si>
  <si>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</si>
  <si>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</si>
  <si>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</si>
  <si>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</si>
  <si>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</si>
  <si>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</si>
  <si>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</si>
  <si>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IIIA</t>
  </si>
  <si>
    <t>Chef comptable</t>
  </si>
  <si>
    <t>Responsable des ressources humaines</t>
  </si>
  <si>
    <t>Responsable du développement</t>
  </si>
  <si>
    <t>Responsable informatique</t>
  </si>
  <si>
    <t>Responsable juridique</t>
  </si>
  <si>
    <t>Contrôleur de gestion</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</si>
  <si>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</si>
  <si>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</si>
  <si>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</si>
  <si>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</si>
  <si>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</si>
  <si>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</si>
  <si>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</si>
  <si>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</si>
  <si>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</si>
  <si>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</si>
  <si>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</si>
  <si>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</si>
  <si>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</si>
  <si>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</si>
  <si>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</si>
  <si>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Responsable d'exploitation</t>
  </si>
  <si>
    <t>Chargé d'étude</t>
  </si>
  <si>
    <t>Comptable</t>
  </si>
  <si>
    <t>IV</t>
  </si>
  <si>
    <t>Gestionnaire paie</t>
  </si>
  <si>
    <t>Webmestre</t>
  </si>
  <si>
    <t>Chargé des services généraux</t>
  </si>
  <si>
    <t>Assistant de direction</t>
  </si>
  <si>
    <t>Assistant juridique</t>
  </si>
  <si>
    <t>Secrétaire - assistant</t>
  </si>
  <si>
    <t>V</t>
  </si>
  <si>
    <t>Secrétaire - standardiste</t>
  </si>
  <si>
    <t>Responsable d'entretien</t>
  </si>
  <si>
    <t>Assistant paye</t>
  </si>
  <si>
    <t>Assistant comptable</t>
  </si>
  <si>
    <t>Assistant de la communication</t>
  </si>
  <si>
    <t>Agent des services généraux</t>
  </si>
  <si>
    <t>Hôtesse - standardiste</t>
  </si>
  <si>
    <t>VI</t>
  </si>
  <si>
    <t>Chauffeur d'entreprise</t>
  </si>
  <si>
    <t>Agent d'exploitation</t>
  </si>
  <si>
    <t>Coursier</t>
  </si>
  <si>
    <t>Gardien</t>
  </si>
  <si>
    <t>Agent d'entretien</t>
  </si>
  <si>
    <t xml:space="preserve">Directeur du Pôle Edition - Distribution </t>
  </si>
  <si>
    <t>P</t>
  </si>
  <si>
    <t>Directeur multimedia</t>
  </si>
  <si>
    <t>Directeur produits dérivés</t>
  </si>
  <si>
    <t>Directeur commercial</t>
  </si>
  <si>
    <t>Responsable des ventes</t>
  </si>
  <si>
    <t>Responsable des produits dérivés</t>
  </si>
  <si>
    <t>Responsable acquisitions</t>
  </si>
  <si>
    <t>Responsable des supports</t>
  </si>
  <si>
    <t>Gestionnaire des supports</t>
  </si>
  <si>
    <t>Vendeur</t>
  </si>
  <si>
    <t>Assistant web / téléphonie / multimedia</t>
  </si>
  <si>
    <t>Assistant commercial</t>
  </si>
  <si>
    <t>Salaires minima au 1er Octobre 2016</t>
  </si>
  <si>
    <t>2/EMPLOIS DE CATEGORIE B</t>
  </si>
  <si>
    <t>Contrats à durée déterminée d’usage (CDDU)</t>
  </si>
  <si>
    <t>CDI</t>
  </si>
  <si>
    <t>Salaire minimal hebdo-madaire 35 heures</t>
  </si>
  <si>
    <t>Salaire minimal hebdo-madaire 39 heures</t>
  </si>
  <si>
    <t>Salaire minimal journalier 
7 heures</t>
  </si>
  <si>
    <t>Salaire minimal journalier 
8 heures</t>
  </si>
  <si>
    <t>Salaire minimal mensuel 35 heures</t>
  </si>
  <si>
    <t>Salaire minimal mensuel 39 heures</t>
  </si>
  <si>
    <t>Mensuels bruts                   (35h)</t>
  </si>
  <si>
    <t>Niv.</t>
  </si>
  <si>
    <t>Directeur de jeux</t>
  </si>
  <si>
    <t>Coordinateur d'écriture (ex script éditeur) [1]</t>
  </si>
  <si>
    <t>Responsable d’enquête / de recherche</t>
  </si>
  <si>
    <t>Documentaliste</t>
  </si>
  <si>
    <t>Conseiller artistique d'émission</t>
  </si>
  <si>
    <t>Chargé d'enquête / de recherche</t>
  </si>
  <si>
    <t>Animatronicien</t>
  </si>
  <si>
    <t>Illustrateur sonore</t>
  </si>
  <si>
    <t>Responsable de questions</t>
  </si>
  <si>
    <t>Enquêteur/Recherchiste</t>
  </si>
  <si>
    <t>Préparateur de questions</t>
  </si>
  <si>
    <t>Collaborateur artistique [2]</t>
  </si>
  <si>
    <t>Créateur de costume spécialisé</t>
  </si>
  <si>
    <t>Créateur de costume [24]</t>
  </si>
  <si>
    <t>Chef costumier spécialisé</t>
  </si>
  <si>
    <t>Chef costumier [24]</t>
  </si>
  <si>
    <t>Styliste</t>
  </si>
  <si>
    <t>Costumier spécialisé</t>
  </si>
  <si>
    <t>Costumier [24]</t>
  </si>
  <si>
    <t>Habilleur spécialisé</t>
  </si>
  <si>
    <t>Habilleur [24]</t>
  </si>
  <si>
    <t>Chef décorateur Spécialisé</t>
  </si>
  <si>
    <t>Chef décorateur [24]</t>
  </si>
  <si>
    <t>Décorateur spécialisé</t>
  </si>
  <si>
    <t>Décorateur [3]</t>
  </si>
  <si>
    <t>Chef constructeur</t>
  </si>
  <si>
    <t>Ensemblier - décorateur spécialisé</t>
  </si>
  <si>
    <t>Ensemblier - décorateur [24]</t>
  </si>
  <si>
    <t>1er assistant décorateur spécialisé</t>
  </si>
  <si>
    <t>1er assistant décorateur [24]</t>
  </si>
  <si>
    <t>Dessinateur en décor spécialisé</t>
  </si>
  <si>
    <t>Dessinateur en décor [24]</t>
  </si>
  <si>
    <t>2ème assistant décorateur spécialisé</t>
  </si>
  <si>
    <t>2ème assistant décorateur [24]</t>
  </si>
  <si>
    <t>Régisseur d’extérieurs spécialisé</t>
  </si>
  <si>
    <t>Régisseur d’extérieurs [24]</t>
  </si>
  <si>
    <t>Accessoiriste spécialisé</t>
  </si>
  <si>
    <t>Accessoiriste [24]</t>
  </si>
  <si>
    <t>Peintre en lettres/en faux bois</t>
  </si>
  <si>
    <t>Électricien déco/Machiniste déco</t>
  </si>
  <si>
    <t>Rippeur</t>
  </si>
  <si>
    <t>Assistant décorateur adjoint [26]</t>
  </si>
  <si>
    <t>Ingénieur de la vision</t>
  </si>
  <si>
    <t>Ingénieur de la vision adjoint</t>
  </si>
  <si>
    <t>Monteur [4]</t>
  </si>
  <si>
    <t>Pupitreur lumière</t>
  </si>
  <si>
    <t xml:space="preserve">Technicien vidéo </t>
  </si>
  <si>
    <t>Technicien truquiste</t>
  </si>
  <si>
    <t>Opérateur régie-vidéo [5]</t>
  </si>
  <si>
    <t>Opérateur magnéto ralenti/Opérateur magnéto [6]</t>
  </si>
  <si>
    <t>Opérateur synthétiseur [7]</t>
  </si>
  <si>
    <t>Directeur photo spécialisé</t>
  </si>
  <si>
    <t>Directeur photo [24]</t>
  </si>
  <si>
    <t>Chef OPV [8]</t>
  </si>
  <si>
    <t>Superviseur d'effets spéciaux</t>
  </si>
  <si>
    <t>Opérateur spécial (Steadicamer) spécialisé</t>
  </si>
  <si>
    <t>Opérateur spécial (Steadicamer) [24]</t>
  </si>
  <si>
    <t>Cadreur spécialisé</t>
  </si>
  <si>
    <t>Cadreur [24] /OPV[9]</t>
  </si>
  <si>
    <t>1er assistant OPV spécialisé / pointeur spécialisé</t>
  </si>
  <si>
    <t>1er assistant OPV [24] / pointeur [24]</t>
  </si>
  <si>
    <t>Photographe de plateau spécialisé</t>
  </si>
  <si>
    <t>Photographe de plateau[10]</t>
  </si>
  <si>
    <t>Assistant lumière spécialisé</t>
  </si>
  <si>
    <t>Assistant lumière [24]</t>
  </si>
  <si>
    <t>2ème assistant OPV spécialisé</t>
  </si>
  <si>
    <t>2ème assistant OPV [24]</t>
  </si>
  <si>
    <t>Assistant OPV adjoint [11]</t>
  </si>
  <si>
    <t>Chef électricien</t>
  </si>
  <si>
    <t>Chef machiniste</t>
  </si>
  <si>
    <t>Conducteur de groupe</t>
  </si>
  <si>
    <t>Blocker / Rigger [27]</t>
  </si>
  <si>
    <t>Électricien / Éclairagiste</t>
  </si>
  <si>
    <t>Machiniste</t>
  </si>
  <si>
    <t>Chef maquilleur spécialisé</t>
  </si>
  <si>
    <t>Chef maquilleur [24]</t>
  </si>
  <si>
    <t>Prothésiste</t>
  </si>
  <si>
    <t>Coiffeur perruquier spécialisé</t>
  </si>
  <si>
    <t>Coiffeur perruquier [24]</t>
  </si>
  <si>
    <t>Coiffeur spécialisé</t>
  </si>
  <si>
    <t>Coiffeur [24]</t>
  </si>
  <si>
    <t>Maquilleur spécialisé</t>
  </si>
  <si>
    <t>Maquilleur [24]</t>
  </si>
  <si>
    <t>Chef monteur spécialisé</t>
  </si>
  <si>
    <t>Chef monteur [24]</t>
  </si>
  <si>
    <t>Assistant monteur spécialisé</t>
  </si>
  <si>
    <t>Assistant monteur [24]</t>
  </si>
  <si>
    <t>Assistant monteur adjoint [12]</t>
  </si>
  <si>
    <t xml:space="preserve">Directeur de post-production </t>
  </si>
  <si>
    <t>Mixeur</t>
  </si>
  <si>
    <t>Chargé de post-production</t>
  </si>
  <si>
    <t>Truquiste</t>
  </si>
  <si>
    <t>Étalonneur</t>
  </si>
  <si>
    <t>Conformateur</t>
  </si>
  <si>
    <t>Assistant de post-production</t>
  </si>
  <si>
    <t>Producteur exécutif</t>
  </si>
  <si>
    <t>HN</t>
  </si>
  <si>
    <t>Directeur de production spécialisé</t>
  </si>
  <si>
    <t>Directeur de production [24]</t>
  </si>
  <si>
    <t>Directeur artistique</t>
  </si>
  <si>
    <t>Directeur de sélection</t>
  </si>
  <si>
    <t xml:space="preserve">Dresseur </t>
  </si>
  <si>
    <t>Dir. de collection /Dir. de programmation</t>
  </si>
  <si>
    <t>Producteur artistique [13]</t>
  </si>
  <si>
    <t>Chargé de production [14]</t>
  </si>
  <si>
    <t>Régisseur général spécialisé</t>
  </si>
  <si>
    <t>Régisseur général [24]</t>
  </si>
  <si>
    <t>Administrateur de production spécialisé</t>
  </si>
  <si>
    <t>Administrateur de production [24]</t>
  </si>
  <si>
    <t>Directeur de la distribution spécialisé</t>
  </si>
  <si>
    <t>Directeur de la distribution [24]</t>
  </si>
  <si>
    <t>Chargé de sélection</t>
  </si>
  <si>
    <t>Régisseur/Resp. des repérages spécialisé</t>
  </si>
  <si>
    <t>Chauffeur de salle</t>
  </si>
  <si>
    <t>Régisseur [24] /Resp. des repérages [24]</t>
  </si>
  <si>
    <t>Directeur des dialogues [15]</t>
  </si>
  <si>
    <t>Programmateur artistique d'émission</t>
  </si>
  <si>
    <t>Coordinateur d'émission [28]</t>
  </si>
  <si>
    <t>Répétiteur</t>
  </si>
  <si>
    <t>Responsable des enfants</t>
  </si>
  <si>
    <t>Comptable de production spécialisé</t>
  </si>
  <si>
    <t>Comptable de production [24]</t>
  </si>
  <si>
    <t>Assistant de production spécialisé</t>
  </si>
  <si>
    <t>Assistant de production [24]</t>
  </si>
  <si>
    <t>Régisseur adjoint spécialisé</t>
  </si>
  <si>
    <t>Régisseur adjoint [24]</t>
  </si>
  <si>
    <t>Régisseur de plateau/Chef de plateau</t>
  </si>
  <si>
    <t>Collaborateur de sélection</t>
  </si>
  <si>
    <t>Secrétaire de production spécialisé</t>
  </si>
  <si>
    <t>Secrétaire de production [24]</t>
  </si>
  <si>
    <t>Aide de plateau</t>
  </si>
  <si>
    <t>Chauffeur</t>
  </si>
  <si>
    <t>Assistant de production adjoint [16]</t>
  </si>
  <si>
    <t>Assistant régisseur adjoint [17]</t>
  </si>
  <si>
    <t>Assistant d’émission</t>
  </si>
  <si>
    <t>Régulateur de stationnement</t>
  </si>
  <si>
    <t>Réalisateur</t>
  </si>
  <si>
    <t>Conseiller technique à la réalisation</t>
  </si>
  <si>
    <t>1er assistant réalisateur  spécialisé</t>
  </si>
  <si>
    <t>1er assistant réalisateur  [24]</t>
  </si>
  <si>
    <t>Scripte spécialisé</t>
  </si>
  <si>
    <t>Scripte [24]</t>
  </si>
  <si>
    <t>Assistant réalisateur [18]</t>
  </si>
  <si>
    <t>Storyboarder</t>
  </si>
  <si>
    <t>2ème assistant réalisateur spécialisé</t>
  </si>
  <si>
    <t>2ème assistant réalisateur [24]</t>
  </si>
  <si>
    <t>Assistant(e) réalisateur adjoint [19]</t>
  </si>
  <si>
    <t>Assistant(e) scripte adjointe [20]</t>
  </si>
  <si>
    <t>Chef OPS spécialisé/Ingénieur du son spécialisé</t>
  </si>
  <si>
    <t>Chef OPS [24]/Ingénieur du son [24]</t>
  </si>
  <si>
    <t>Mixeur[21] (pour les directs ou les conditions du  direct)</t>
  </si>
  <si>
    <t>Bruiteur</t>
  </si>
  <si>
    <t>Perchiste spécialisé / 1er assistant son spécialisé</t>
  </si>
  <si>
    <t>Perchiste [24] / 1er assistant son [24]</t>
  </si>
  <si>
    <t>Technicien instruments (backliner)</t>
  </si>
  <si>
    <t>OPS [22]</t>
  </si>
  <si>
    <t>Assistant son</t>
  </si>
  <si>
    <t>Assistant son adjoint [23]</t>
  </si>
  <si>
    <t>[1] Le coordinateur d'écriture (script editor) assure, pour le compte du producteur, la coordination du travail des différents auteurs collaborant à une œuvre, le plus souvent une série</t>
  </si>
  <si>
    <t>[2] Le collaborateur artistique contribue à l'élaboration du contenu de l'émission. Le salaire ci-dessus est un minimum. Le salaire applicable doit tenir compte de la contribution du salarié</t>
  </si>
  <si>
    <t>[3] ne s'applique pas à la création complète de décor</t>
  </si>
  <si>
    <t>[4] Il n’est pas recouru à cet emploi pour les œuvres audiovisuelles</t>
  </si>
  <si>
    <t>[5] le producteur ne peut recourir au CDD d'usage pour cet emploi que s'il n'est pas propriétaire des matériels</t>
  </si>
  <si>
    <t>[6] le producteur ne peut recourir au CDD d'usage pour cet emploi que s'il n'est pas propriétaire des matériels</t>
  </si>
  <si>
    <t>[7] le producteur ne peut recourir au CDD d'usage pour cet emploi que s'il n'est pas propriétaire des matériels</t>
  </si>
  <si>
    <t>[8] il n'y a pas de chef OPV en fiction. Cet emploi est utilisé lorsque la même personne assure l'éclairage et la prise de vue.</t>
  </si>
  <si>
    <t>[9] on ne peut recourir à l'emploi d'OPV pour les oeuvres audiovisuelles (fiction et documentaire de création)</t>
  </si>
  <si>
    <t>[10] le salaire couvre les exploitations de base pour la TV, c’est-à-dire celles qui ne génèrent pas de recettes : dossier de presse diffuseur, presse, photos fournies au coproducteur</t>
  </si>
  <si>
    <t>[11] on ne peut employer sur un tournage de salariés dans cette fonction que si les postes de 1er assistant OPV et 2ème assistant OPV sont occupés.</t>
  </si>
  <si>
    <t>[12] on ne peut employer sur une production de salariés dans cette fonction que si le poste de chef monteur est occupé. En fiction lourde, on ne peut recourir à cette fonction que si en outre le poste d'assistant monteur est occupé</t>
  </si>
  <si>
    <t>[13] emploi réservé en principe aux émissions comportant de la musique</t>
  </si>
  <si>
    <t>[14] il est recouru à cet emploi lorsque l'intéressé n'assume pas la responsabilité globale de la production.</t>
  </si>
  <si>
    <t>[15] ancien "coach"</t>
  </si>
  <si>
    <t>[16] sur les productions de fiction, on ne peut employer de salarié dans cette fonction que si les postes d'assistant de production et de directeur de production sont occupés</t>
  </si>
  <si>
    <t>[17] on ne peut employer sur un tournage de salarié dans cette fonction que si les postes de régisseur général et régisseur adjoint sont occupés. On ne peut recruter plus de 2 assistants régisseurs adjoints par régisseur et/ou par régisseur adjoint.</t>
  </si>
  <si>
    <t>[18] on ne peut employer d'assistant réalisateur en fiction. Le recours à cet emploi est limité à des équipes restreintes, ne comportant qu'un assistant réalisateur</t>
  </si>
  <si>
    <t>[19] on ne peut employer sur un tournage de salarié dans cette fonction que si les postes de 1er assistant réalisateur et 2ème assistant réalisateur sont occupés.</t>
  </si>
  <si>
    <t>[20] on ne peut employer sur un tournage de salarié dans cette fonction que si le poste de scripte est occupé.</t>
  </si>
  <si>
    <t>[21] ce salarié n'a pas la responsabilité globale du son.</t>
  </si>
  <si>
    <t>[22] il n'est recouru à cet emploi que dans le cadre d'une équipe restreinte, et notamment pas en fiction.</t>
  </si>
  <si>
    <t>[23] on ne peut employer sur un tournage de salarié dans cette fonction que si les postes de chef OPS et 1er assistant son sont occupés.</t>
  </si>
  <si>
    <t>[25] chargé, sous l'autorité d'un responsable, de la préparation artistique ou éditoriale</t>
  </si>
  <si>
    <t>[26] On ne peut employer de salarié dans cette fonction que si au moins un emploi de niveau II ou IIIA dans la filière est occupé.</t>
  </si>
  <si>
    <t>[27] Il s'agit de fonction exercées par des électriciens ou machinistes spécialistes.</t>
  </si>
  <si>
    <t>[28] Le coordinateur d'émission a pour rôle de faire le lien entre les différents services, de la production artistique et de la production administrative/ direction de production.</t>
  </si>
  <si>
    <t>Concepteur de programme Web</t>
  </si>
  <si>
    <t>Coordinateur de production Web</t>
  </si>
  <si>
    <t>Opérateur Web/ Opérateur  multicam Web</t>
  </si>
  <si>
    <t>Designer Web</t>
  </si>
  <si>
    <t>Technicien de développement Web</t>
  </si>
  <si>
    <t>Coordinateur de diffusion Web</t>
  </si>
  <si>
    <t>Editeur artistique Web</t>
  </si>
  <si>
    <t>Technicien vidéo Web</t>
  </si>
  <si>
    <t>Gestionnaire de diffusion internet (Traffic manager)</t>
  </si>
  <si>
    <t>Assistant technique Web</t>
  </si>
  <si>
    <t>[24] Il n'est pas possible de recourir à cet emploi pour la fiction lourde, caractérisée par un niveau de dépenses éligibles supérieur à un seuil fixé annuellement lors de la négociation des salaires. Pour la période allant du 1er juillet 2008 au 30 juin 2009, ce seuil est fixé à 5 750 euros par minute, ou 345 000 euros pour 60 minutes, seuil du plafond du crédit d'impôt audiovisuel pour la fiction. (Nota: la cour d’appel de Paris, dans un arrêt du 4 décembre 2014, a annulé cette disposition)</t>
  </si>
  <si>
    <t>Intervenants à l’image et artistes de complément</t>
  </si>
  <si>
    <t>Emploi</t>
  </si>
  <si>
    <t>Animateur d’émission </t>
  </si>
  <si>
    <t>Artiste invité</t>
  </si>
  <si>
    <t>Intervenant spécialisé (-suivi du nom de la spécialité)</t>
  </si>
  <si>
    <t>Invité / Intervenant</t>
  </si>
  <si>
    <t>Doublure lumière</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</si>
  <si>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</si>
  <si>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</si>
  <si>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</si>
  <si>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</si>
  <si>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</si>
  <si>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</si>
  <si>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Supplément pour les silhouettes (artistes de complément dont le personnage doit, pour les nécessités de la mise en scène, ressortir dans le champ de la caméra) ; les silhouettes peuvent être amenées à dire jusqu'à 2 répliques :</t>
  </si>
  <si>
    <t>Supplément pour essayage</t>
  </si>
  <si>
    <t>La demi-journée est rémunérée 65% du tarif journalier.</t>
  </si>
  <si>
    <t>Engagement à la semaine: la rémunération minimale hebdomadaire est égale à 4,5 fois le cachet minimal journalier.</t>
  </si>
  <si>
    <t>Cachet Minimal Journalier au 1er octobre 2016</t>
  </si>
  <si>
    <t>3/ EMPLOIS DE CATEGORIE C</t>
  </si>
  <si>
    <t>Définition du cachet</t>
  </si>
  <si>
    <t>Montants</t>
  </si>
  <si>
    <t>Cachet initial (avec un mode) pour un service de 3 heures</t>
  </si>
  <si>
    <t>Cachet initial (avec un mode) pour un service de 4 heures</t>
  </si>
  <si>
    <t>Cachet initial (avec un mode) pour un engagement à la journée (isolée, enregistrement)</t>
  </si>
  <si>
    <t>Cachet initial (avec un mode) pour un engagement à la journée (3 journées isolées ou 2 journées consécutive sur 7 jours)</t>
  </si>
  <si>
    <t>Cachet initial (avec un mode) pour un engagement à la journée (5 journées isolées ou 3 journées consécutive sur 7 jours)</t>
  </si>
  <si>
    <t>Abattement pour ensemble :</t>
  </si>
  <si>
    <t>+ 10 musiciens = -10%</t>
  </si>
  <si>
    <t>Les cachets définis ci-dessus sont abattus dans les cas d’une interprétation en ensemble. Cet abattement est fonction du nombre de musiciens participant à l’ensemble.</t>
  </si>
  <si>
    <t>+ 20 musiciens = -15%</t>
  </si>
  <si>
    <t>+ 30 musiciens = -20%</t>
  </si>
  <si>
    <t>+ 40 musiciens = -25%</t>
  </si>
  <si>
    <t>Cachet pour répétitions</t>
  </si>
  <si>
    <t>Cachet pour un service de trois heures</t>
  </si>
  <si>
    <t>Cachet pour un double service de trois heures</t>
  </si>
  <si>
    <t>MINIMA MUSICIEN 1ER OCOTBRE 2016</t>
  </si>
  <si>
    <t>Chef d’équipe de décor</t>
  </si>
  <si>
    <t>Constructeur de décor [24]</t>
  </si>
  <si>
    <t>Infographiste</t>
  </si>
  <si>
    <t>Maçon de décor</t>
  </si>
  <si>
    <t>Maquilleur et coiffure spéciaux</t>
  </si>
  <si>
    <t>Menuisier-traceur-toupilleur de décor</t>
  </si>
  <si>
    <t>Métallier/serrurier/Mécanicien de decor</t>
  </si>
  <si>
    <t>Opérateur de transfert et de traitement numérique</t>
  </si>
  <si>
    <t>Peintre de décor</t>
  </si>
  <si>
    <t>Staffeur de décor</t>
  </si>
  <si>
    <t>Tapissier de décor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</si>
</sst>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00\ [$€-40C]_-;\-* #,##0.00\ [$€-40C]_-;_-* &quot;-&quot;??\ [$€-40C]_-;_-@_-"/>
  </numFmts>
  <fonts count="57">
    <font>
      <sz val="12"/>
      <color theme="1"/>
      <name val="Calibri"/>
      <family val="2"/>
    </font>
    <font>
      <sz val="12"/>
      <color indexed="8"/>
      <name val="Calibri"/>
      <family val="2"/>
    </font>
    <font>
      <sz val="16"/>
      <color indexed="8"/>
      <name val="Tahoma"/>
      <family val="2"/>
    </font>
    <font>
      <b/>
      <sz val="12"/>
      <name val="Tahoma"/>
      <family val="2"/>
    </font>
    <font>
      <b/>
      <sz val="10"/>
      <color indexed="8"/>
      <name val="Tahoma"/>
      <family val="2"/>
    </font>
    <font>
      <sz val="14"/>
      <name val="Tahoma"/>
      <family val="2"/>
    </font>
    <font>
      <sz val="11"/>
      <name val="Tahoma"/>
      <family val="2"/>
    </font>
    <font>
      <sz val="10"/>
      <name val="Tahoma"/>
      <family val="2"/>
    </font>
    <font>
      <sz val="11"/>
      <color indexed="8"/>
      <name val="Tahoma"/>
      <family val="2"/>
    </font>
    <font>
      <sz val="8"/>
      <name val="Calibri"/>
      <family val="2"/>
    </font>
    <font>
      <sz val="16"/>
      <name val="Tahoma"/>
      <family val="2"/>
    </font>
    <font>
      <b/>
      <sz val="10"/>
      <name val="Tahoma"/>
      <family val="2"/>
    </font>
    <font>
      <sz val="12"/>
      <name val="Tahoma"/>
      <family val="2"/>
    </font>
    <font>
      <sz val="10"/>
      <color indexed="8"/>
      <name val="Tahoma"/>
      <family val="2"/>
    </font>
    <font>
      <sz val="11"/>
      <color indexed="8"/>
      <name val="Arial"/>
      <family val="0"/>
    </font>
    <font>
      <sz val="10"/>
      <color indexed="10"/>
      <name val="Tahoma"/>
      <family val="2"/>
    </font>
    <font>
      <b/>
      <sz val="11"/>
      <color indexed="8"/>
      <name val="Arial"/>
      <family val="0"/>
    </font>
    <font>
      <u val="single"/>
      <sz val="12"/>
      <color indexed="11"/>
      <name val="Calibri"/>
      <family val="2"/>
    </font>
    <font>
      <u val="single"/>
      <sz val="12"/>
      <color indexed="55"/>
      <name val="Calibri"/>
      <family val="2"/>
    </font>
    <font>
      <b/>
      <sz val="18"/>
      <color indexed="63"/>
      <name val="Calibri Light"/>
      <family val="2"/>
    </font>
    <font>
      <b/>
      <sz val="15"/>
      <color indexed="63"/>
      <name val="Calibri"/>
      <family val="2"/>
    </font>
    <font>
      <b/>
      <sz val="13"/>
      <color indexed="63"/>
      <name val="Calibri"/>
      <family val="2"/>
    </font>
    <font>
      <b/>
      <sz val="11"/>
      <color indexed="63"/>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6"/>
      <color theme="1"/>
      <name val="Tahoma"/>
      <family val="2"/>
    </font>
    <font>
      <sz val="11"/>
      <color theme="1"/>
      <name val="Tahoma"/>
      <family val="2"/>
    </font>
    <font>
      <sz val="10"/>
      <color theme="1"/>
      <name val="Tahoma"/>
      <family val="2"/>
    </font>
    <font>
      <b/>
      <sz val="11"/>
      <color theme="1"/>
      <name val="Arial"/>
      <family val="0"/>
    </font>
    <font>
      <sz val="11"/>
      <color theme="1"/>
      <name val="Arial"/>
      <family val="0"/>
    </font>
    <font>
      <b/>
      <sz val="10"/>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0" applyNumberFormat="0" applyBorder="0" applyAlignment="0" applyProtection="0"/>
    <xf numFmtId="0" fontId="38" fillId="27" borderId="1" applyNumberFormat="0" applyAlignment="0" applyProtection="0"/>
    <xf numFmtId="0" fontId="39" fillId="0" borderId="2" applyNumberFormat="0" applyFill="0" applyAlignment="0" applyProtection="0"/>
    <xf numFmtId="0" fontId="40" fillId="28" borderId="1" applyNumberFormat="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3" fillId="27"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91">
    <xf numFmtId="0" fontId="0" fillId="0" borderId="0" xfId="0" applyFont="1" applyAlignment="1">
      <alignment/>
    </xf>
    <xf numFmtId="0" fontId="51" fillId="0" borderId="0" xfId="0" applyFont="1" applyAlignment="1">
      <alignment/>
    </xf>
    <xf numFmtId="0" fontId="5" fillId="0" borderId="10" xfId="0" applyFont="1" applyBorder="1" applyAlignment="1">
      <alignment/>
    </xf>
    <xf numFmtId="0" fontId="5" fillId="0" borderId="11" xfId="0" applyFont="1" applyBorder="1" applyAlignment="1">
      <alignment horizontal="center"/>
    </xf>
    <xf numFmtId="0" fontId="0" fillId="0" borderId="12" xfId="0" applyBorder="1" applyAlignment="1">
      <alignment/>
    </xf>
    <xf numFmtId="0" fontId="6" fillId="0" borderId="10" xfId="0" applyFont="1" applyBorder="1" applyAlignment="1">
      <alignment/>
    </xf>
    <xf numFmtId="0" fontId="7" fillId="0" borderId="11" xfId="0" applyFont="1" applyBorder="1" applyAlignment="1">
      <alignment horizontal="center"/>
    </xf>
    <xf numFmtId="0" fontId="6" fillId="33" borderId="10" xfId="0" applyFont="1" applyFill="1" applyBorder="1" applyAlignment="1">
      <alignment/>
    </xf>
    <xf numFmtId="0" fontId="7" fillId="33" borderId="11" xfId="0" applyFont="1" applyFill="1" applyBorder="1" applyAlignment="1">
      <alignment horizontal="center"/>
    </xf>
    <xf numFmtId="2" fontId="52" fillId="34" borderId="12" xfId="0" applyNumberFormat="1" applyFont="1" applyFill="1" applyBorder="1" applyAlignment="1">
      <alignment/>
    </xf>
    <xf numFmtId="2" fontId="52" fillId="0" borderId="12" xfId="0" applyNumberFormat="1" applyFont="1" applyBorder="1" applyAlignment="1">
      <alignment/>
    </xf>
    <xf numFmtId="2" fontId="52" fillId="35" borderId="12" xfId="0" applyNumberFormat="1" applyFont="1" applyFill="1" applyBorder="1" applyAlignment="1">
      <alignment/>
    </xf>
    <xf numFmtId="0" fontId="5" fillId="0" borderId="0" xfId="0" applyFont="1" applyBorder="1" applyAlignment="1">
      <alignment/>
    </xf>
    <xf numFmtId="0" fontId="11" fillId="0" borderId="0" xfId="0" applyFont="1" applyBorder="1" applyAlignment="1">
      <alignment horizontal="center"/>
    </xf>
    <xf numFmtId="4" fontId="11" fillId="0" borderId="12" xfId="0" applyNumberFormat="1" applyFont="1" applyBorder="1" applyAlignment="1">
      <alignment horizontal="center"/>
    </xf>
    <xf numFmtId="0" fontId="5" fillId="0" borderId="0" xfId="0" applyFont="1" applyBorder="1" applyAlignment="1">
      <alignment horizontal="center" vertical="top" wrapText="1"/>
    </xf>
    <xf numFmtId="4" fontId="11" fillId="0" borderId="0" xfId="0" applyNumberFormat="1" applyFont="1" applyBorder="1" applyAlignment="1">
      <alignment horizontal="center" vertical="center" wrapText="1"/>
    </xf>
    <xf numFmtId="4" fontId="7" fillId="0" borderId="0" xfId="0" applyNumberFormat="1" applyFont="1" applyBorder="1" applyAlignment="1">
      <alignment horizontal="center" wrapText="1"/>
    </xf>
    <xf numFmtId="0" fontId="7" fillId="0" borderId="0" xfId="0" applyFont="1" applyBorder="1" applyAlignment="1">
      <alignment horizontal="center" vertical="center" wrapText="1"/>
    </xf>
    <xf numFmtId="0" fontId="7" fillId="0" borderId="0" xfId="0" applyFont="1" applyBorder="1" applyAlignment="1">
      <alignment horizontal="center" wrapText="1"/>
    </xf>
    <xf numFmtId="0" fontId="0" fillId="0" borderId="0" xfId="0" applyAlignment="1">
      <alignment horizontal="center" vertical="center"/>
    </xf>
    <xf numFmtId="0" fontId="7" fillId="0" borderId="0" xfId="0" applyFont="1" applyAlignment="1">
      <alignment/>
    </xf>
    <xf numFmtId="4" fontId="7" fillId="0" borderId="0" xfId="0" applyNumberFormat="1" applyFont="1" applyAlignment="1">
      <alignment/>
    </xf>
    <xf numFmtId="4" fontId="7" fillId="0" borderId="0" xfId="0" applyNumberFormat="1" applyFont="1" applyBorder="1" applyAlignment="1">
      <alignment/>
    </xf>
    <xf numFmtId="0" fontId="7" fillId="0" borderId="0" xfId="0" applyFont="1" applyBorder="1" applyAlignment="1">
      <alignment/>
    </xf>
    <xf numFmtId="0" fontId="0" fillId="0" borderId="0" xfId="0" applyAlignment="1">
      <alignment wrapText="1"/>
    </xf>
    <xf numFmtId="0" fontId="53" fillId="0" borderId="0" xfId="0" applyFont="1" applyAlignment="1">
      <alignment wrapText="1"/>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34" borderId="12" xfId="0" applyFill="1" applyBorder="1" applyAlignment="1">
      <alignment horizontal="center" vertical="center"/>
    </xf>
    <xf numFmtId="0" fontId="10" fillId="0" borderId="0" xfId="0" applyFont="1" applyBorder="1" applyAlignment="1">
      <alignment horizontal="left"/>
    </xf>
    <xf numFmtId="0" fontId="5" fillId="0" borderId="0" xfId="0" applyFont="1" applyAlignment="1">
      <alignment horizontal="left"/>
    </xf>
    <xf numFmtId="0" fontId="12" fillId="0" borderId="0" xfId="0" applyFont="1" applyAlignment="1">
      <alignment horizontal="left"/>
    </xf>
    <xf numFmtId="4" fontId="15" fillId="0" borderId="12" xfId="0" applyNumberFormat="1" applyFont="1" applyBorder="1" applyAlignment="1">
      <alignment horizontal="center"/>
    </xf>
    <xf numFmtId="2" fontId="7" fillId="0" borderId="0" xfId="0" applyNumberFormat="1" applyFont="1" applyAlignment="1">
      <alignment/>
    </xf>
    <xf numFmtId="0" fontId="7" fillId="0" borderId="0" xfId="0" applyFont="1" applyAlignment="1">
      <alignment horizontal="justify"/>
    </xf>
    <xf numFmtId="164" fontId="0" fillId="0" borderId="0" xfId="0" applyNumberFormat="1" applyAlignment="1">
      <alignment/>
    </xf>
    <xf numFmtId="164" fontId="7" fillId="0" borderId="0" xfId="0" applyNumberFormat="1" applyFont="1" applyAlignment="1">
      <alignment/>
    </xf>
    <xf numFmtId="0" fontId="7" fillId="0" borderId="10" xfId="0" applyFont="1" applyBorder="1" applyAlignment="1">
      <alignment vertical="center" wrapText="1"/>
    </xf>
    <xf numFmtId="2" fontId="7" fillId="0" borderId="12" xfId="0" applyNumberFormat="1" applyFont="1" applyBorder="1" applyAlignment="1">
      <alignment horizontal="center"/>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5" fillId="0" borderId="15" xfId="0" applyFont="1" applyBorder="1" applyAlignment="1">
      <alignment horizontal="justify" vertical="center" wrapText="1"/>
    </xf>
    <xf numFmtId="0" fontId="55" fillId="0" borderId="16" xfId="0" applyFont="1" applyBorder="1" applyAlignment="1">
      <alignment horizontal="justify" vertical="center" wrapText="1"/>
    </xf>
    <xf numFmtId="0" fontId="55" fillId="0" borderId="17" xfId="0" applyFont="1" applyBorder="1" applyAlignment="1">
      <alignment horizontal="center" vertical="center" wrapText="1"/>
    </xf>
    <xf numFmtId="0" fontId="0" fillId="0" borderId="16" xfId="0" applyBorder="1" applyAlignment="1">
      <alignment vertical="top" wrapText="1"/>
    </xf>
    <xf numFmtId="0" fontId="0" fillId="0" borderId="15" xfId="0" applyBorder="1" applyAlignment="1">
      <alignment vertical="top" wrapText="1"/>
    </xf>
    <xf numFmtId="0" fontId="55" fillId="0" borderId="18" xfId="0" applyFont="1" applyBorder="1" applyAlignment="1">
      <alignment horizontal="center" vertical="center" wrapText="1"/>
    </xf>
    <xf numFmtId="0" fontId="0" fillId="0" borderId="18" xfId="0" applyBorder="1" applyAlignment="1">
      <alignment vertical="top" wrapText="1"/>
    </xf>
    <xf numFmtId="8" fontId="55" fillId="0" borderId="18" xfId="0" applyNumberFormat="1" applyFont="1" applyBorder="1" applyAlignment="1">
      <alignment horizontal="center" vertical="center" wrapText="1"/>
    </xf>
    <xf numFmtId="8" fontId="55" fillId="0" borderId="17" xfId="0" applyNumberFormat="1" applyFont="1" applyBorder="1" applyAlignment="1">
      <alignment horizontal="center" vertical="center" wrapText="1"/>
    </xf>
    <xf numFmtId="0" fontId="5" fillId="0" borderId="0" xfId="0" applyFont="1" applyBorder="1" applyAlignment="1">
      <alignment horizontal="center" vertical="center"/>
    </xf>
    <xf numFmtId="0" fontId="0" fillId="34" borderId="12" xfId="0" applyFill="1" applyBorder="1" applyAlignment="1">
      <alignment/>
    </xf>
    <xf numFmtId="165" fontId="0" fillId="34" borderId="12" xfId="0" applyNumberFormat="1" applyFill="1" applyBorder="1" applyAlignment="1">
      <alignment horizontal="center" vertical="center"/>
    </xf>
    <xf numFmtId="165" fontId="0" fillId="0" borderId="12" xfId="0" applyNumberFormat="1" applyBorder="1" applyAlignment="1">
      <alignment horizontal="center" vertical="center"/>
    </xf>
    <xf numFmtId="0" fontId="0" fillId="34" borderId="12" xfId="0" applyFill="1" applyBorder="1" applyAlignment="1">
      <alignment wrapText="1"/>
    </xf>
    <xf numFmtId="0" fontId="0" fillId="0" borderId="12" xfId="0" applyBorder="1" applyAlignment="1">
      <alignment wrapText="1"/>
    </xf>
    <xf numFmtId="0" fontId="0" fillId="0" borderId="0" xfId="0" applyFill="1" applyBorder="1" applyAlignment="1">
      <alignment/>
    </xf>
    <xf numFmtId="0" fontId="7" fillId="0" borderId="0" xfId="0" applyFont="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56" fillId="0" borderId="19" xfId="0" applyFont="1" applyBorder="1" applyAlignment="1">
      <alignment horizontal="center" vertical="center" wrapText="1"/>
    </xf>
    <xf numFmtId="0" fontId="56" fillId="0" borderId="10" xfId="0" applyFont="1" applyBorder="1" applyAlignment="1">
      <alignment horizontal="center" vertical="center" wrapText="1"/>
    </xf>
    <xf numFmtId="0" fontId="7" fillId="0" borderId="0" xfId="0" applyFont="1" applyAlignment="1">
      <alignment wrapText="1"/>
    </xf>
    <xf numFmtId="0" fontId="53" fillId="0" borderId="0" xfId="0" applyFont="1" applyAlignment="1">
      <alignment horizontal="left" vertical="center" wrapText="1"/>
    </xf>
    <xf numFmtId="0" fontId="53" fillId="0" borderId="0" xfId="0" applyFont="1" applyAlignment="1">
      <alignment horizontal="left" wrapText="1"/>
    </xf>
    <xf numFmtId="4" fontId="11" fillId="0" borderId="19" xfId="0" applyNumberFormat="1" applyFont="1" applyBorder="1" applyAlignment="1">
      <alignment vertical="center" wrapText="1"/>
    </xf>
    <xf numFmtId="4" fontId="7" fillId="0" borderId="20" xfId="0" applyNumberFormat="1" applyFont="1" applyBorder="1" applyAlignment="1">
      <alignment vertical="center" wrapText="1"/>
    </xf>
    <xf numFmtId="4" fontId="7" fillId="0" borderId="10" xfId="0" applyNumberFormat="1" applyFont="1" applyBorder="1" applyAlignment="1">
      <alignment vertical="center" wrapText="1"/>
    </xf>
    <xf numFmtId="4" fontId="3" fillId="0" borderId="21" xfId="0" applyNumberFormat="1"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2" fillId="0" borderId="0" xfId="0" applyFont="1" applyBorder="1" applyAlignment="1">
      <alignment horizontal="left" vertical="center" wrapText="1"/>
    </xf>
    <xf numFmtId="0" fontId="7" fillId="0" borderId="0" xfId="0" applyFont="1" applyBorder="1" applyAlignment="1">
      <alignment/>
    </xf>
    <xf numFmtId="0" fontId="7" fillId="0" borderId="24" xfId="0" applyFont="1" applyBorder="1" applyAlignment="1">
      <alignment/>
    </xf>
    <xf numFmtId="0" fontId="5" fillId="0" borderId="0" xfId="0" applyFont="1" applyBorder="1" applyAlignment="1">
      <alignment/>
    </xf>
    <xf numFmtId="4" fontId="11" fillId="0" borderId="25" xfId="0" applyNumberFormat="1"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4" fontId="11" fillId="0" borderId="19" xfId="0" applyNumberFormat="1"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justify" vertical="center" wrapText="1"/>
    </xf>
    <xf numFmtId="0" fontId="0" fillId="0" borderId="0" xfId="0" applyAlignment="1">
      <alignment/>
    </xf>
    <xf numFmtId="0" fontId="0" fillId="0" borderId="0" xfId="0" applyAlignment="1">
      <alignment wrapText="1"/>
    </xf>
    <xf numFmtId="0" fontId="51" fillId="0" borderId="0" xfId="0" applyFont="1" applyAlignment="1">
      <alignment horizontal="left"/>
    </xf>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19"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0" xfId="0" applyFont="1" applyAlignment="1">
      <alignment horizontal="justify"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Comma" xfId="45"/>
    <cellStyle name="Comma [0]" xfId="46"/>
    <cellStyle name="Currency" xfId="47"/>
    <cellStyle name="Currency [0]" xfId="48"/>
    <cellStyle name="Neutre" xfId="49"/>
    <cellStyle name="Percent" xfId="50"/>
    <cellStyle name="Remarque" xfId="51"/>
    <cellStyle name="Sortie" xfId="52"/>
    <cellStyle name="Texte explicatif" xfId="53"/>
    <cellStyle name="Titre " xfId="54"/>
    <cellStyle name="Titre 1" xfId="55"/>
    <cellStyle name="Titre 2" xfId="56"/>
    <cellStyle name="Titre 3" xfId="57"/>
    <cellStyle name="Titre 4" xfId="58"/>
    <cellStyle name="Total" xfId="59"/>
    <cellStyle name="Vérification de cellule"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Violet">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D82"/>
  <sheetViews>
    <sheetView workbookViewId="0" topLeftCell="A69">
      <selection activeCell="D82" sqref="A2:D82"/>
    </sheetView>
  </sheetViews>
  <sheetFormatPr defaultColWidth="11.00390625" defaultRowHeight="15.75"/>
  <cols>
    <col min="1" max="1" width="41.375" style="0" customWidth="1"/>
    <col min="2" max="2" width="8.125" style="0" customWidth="1"/>
    <col min="4" max="4" width="16.625" style="0" customWidth="1"/>
  </cols>
  <sheetData>
    <row r="2" ht="19.5">
      <c r="A2" s="1" t="s">
        <v>0</v>
      </c>
    </row>
    <row r="3" ht="19.5">
      <c r="A3" s="1"/>
    </row>
    <row r="4" ht="15">
      <c r="A4" t="s">
        <v>1</v>
      </c>
    </row>
    <row r="5" ht="15">
      <c r="A5" t="s">
        <v>2</v>
      </c>
    </row>
    <row r="7" spans="1:4" ht="15">
      <c r="A7" s="59" t="s">
        <v>3</v>
      </c>
      <c r="B7" s="59" t="s">
        <v>4</v>
      </c>
      <c r="C7" s="59" t="s">
        <v>5</v>
      </c>
      <c r="D7" s="61" t="s">
        <v>89</v>
      </c>
    </row>
    <row r="8" spans="1:4" ht="25.5" customHeight="1">
      <c r="A8" s="60"/>
      <c r="B8" s="60"/>
      <c r="C8" s="60"/>
      <c r="D8" s="62"/>
    </row>
    <row r="9" spans="1:4" ht="18">
      <c r="A9" s="2"/>
      <c r="B9" s="3"/>
      <c r="C9" s="3"/>
      <c r="D9" s="4"/>
    </row>
    <row r="10" spans="1:4" ht="15">
      <c r="A10" s="5" t="s">
        <v>6</v>
      </c>
      <c r="B10" s="6" t="s">
        <v>7</v>
      </c>
      <c r="C10" s="6" t="s">
        <v>8</v>
      </c>
      <c r="D10" s="4"/>
    </row>
    <row r="11" spans="1:4" ht="13.5">
      <c r="A11" s="5" t="s">
        <v>9</v>
      </c>
      <c r="B11" s="6" t="s">
        <v>7</v>
      </c>
      <c r="C11" s="6" t="s">
        <v>8</v>
      </c>
      <c r="D11" s="4"/>
    </row>
    <row r="12" spans="1:4" ht="13.5">
      <c r="A12" s="5" t="s">
        <v>10</v>
      </c>
      <c r="B12" s="6" t="s">
        <v>7</v>
      </c>
      <c r="C12" s="6" t="s">
        <v>8</v>
      </c>
      <c r="D12" s="4"/>
    </row>
    <row r="13" spans="1:4" ht="13.5">
      <c r="A13" s="7" t="s">
        <v>11</v>
      </c>
      <c r="B13" s="8" t="s">
        <v>7</v>
      </c>
      <c r="C13" s="8" t="s">
        <v>12</v>
      </c>
      <c r="D13" s="9">
        <v>2944.815021</v>
      </c>
    </row>
    <row r="14" spans="1:4" ht="13.5">
      <c r="A14" s="5" t="s">
        <v>13</v>
      </c>
      <c r="B14" s="6" t="s">
        <v>7</v>
      </c>
      <c r="C14" s="6" t="s">
        <v>12</v>
      </c>
      <c r="D14" s="10">
        <v>2944.815021</v>
      </c>
    </row>
    <row r="15" spans="1:4" ht="15">
      <c r="A15" s="7" t="s">
        <v>14</v>
      </c>
      <c r="B15" s="8" t="s">
        <v>7</v>
      </c>
      <c r="C15" s="8" t="s">
        <v>12</v>
      </c>
      <c r="D15" s="9">
        <v>2944.815021</v>
      </c>
    </row>
    <row r="16" spans="1:4" ht="15">
      <c r="A16" s="5" t="s">
        <v>15</v>
      </c>
      <c r="B16" s="6" t="s">
        <v>7</v>
      </c>
      <c r="C16" s="6" t="s">
        <v>12</v>
      </c>
      <c r="D16" s="10">
        <v>2944.815021</v>
      </c>
    </row>
    <row r="17" spans="1:4" ht="15">
      <c r="A17" s="7" t="s">
        <v>16</v>
      </c>
      <c r="B17" s="8" t="s">
        <v>7</v>
      </c>
      <c r="C17" s="8" t="s">
        <v>17</v>
      </c>
      <c r="D17" s="9">
        <v>2809.635084</v>
      </c>
    </row>
    <row r="18" spans="1:4" ht="13.5">
      <c r="A18" s="5" t="s">
        <v>18</v>
      </c>
      <c r="B18" s="6" t="s">
        <v>7</v>
      </c>
      <c r="C18" s="6" t="s">
        <v>17</v>
      </c>
      <c r="D18" s="10">
        <v>2677.1101559999997</v>
      </c>
    </row>
    <row r="19" spans="1:4" ht="15">
      <c r="A19" s="7" t="s">
        <v>19</v>
      </c>
      <c r="B19" s="8" t="s">
        <v>7</v>
      </c>
      <c r="C19" s="8" t="s">
        <v>17</v>
      </c>
      <c r="D19" s="9">
        <v>2677.1101559999997</v>
      </c>
    </row>
    <row r="20" spans="1:4" ht="15">
      <c r="A20" s="5" t="s">
        <v>20</v>
      </c>
      <c r="B20" s="6" t="s">
        <v>7</v>
      </c>
      <c r="C20" s="6" t="s">
        <v>17</v>
      </c>
      <c r="D20" s="10">
        <v>2570.017959</v>
      </c>
    </row>
    <row r="21" spans="1:4" ht="15">
      <c r="A21" s="7" t="s">
        <v>21</v>
      </c>
      <c r="B21" s="8" t="s">
        <v>7</v>
      </c>
      <c r="C21" s="8" t="s">
        <v>17</v>
      </c>
      <c r="D21" s="9">
        <v>2570.017959</v>
      </c>
    </row>
    <row r="22" spans="1:4" ht="15">
      <c r="A22" s="5" t="s">
        <v>22</v>
      </c>
      <c r="B22" s="6" t="s">
        <v>7</v>
      </c>
      <c r="C22" s="6" t="s">
        <v>17</v>
      </c>
      <c r="D22" s="10">
        <v>2570.017959</v>
      </c>
    </row>
    <row r="23" spans="1:4" ht="15">
      <c r="A23" s="7" t="s">
        <v>23</v>
      </c>
      <c r="B23" s="8" t="s">
        <v>7</v>
      </c>
      <c r="C23" s="8" t="s">
        <v>17</v>
      </c>
      <c r="D23" s="9">
        <v>2570.017959</v>
      </c>
    </row>
    <row r="24" spans="1:4" ht="13.5">
      <c r="A24" s="5" t="s">
        <v>24</v>
      </c>
      <c r="B24" s="6" t="s">
        <v>7</v>
      </c>
      <c r="C24" s="6" t="s">
        <v>17</v>
      </c>
      <c r="D24" s="10">
        <v>2570.017959</v>
      </c>
    </row>
    <row r="25" spans="1:4" ht="13.5">
      <c r="A25" s="7" t="s">
        <v>25</v>
      </c>
      <c r="B25" s="8" t="s">
        <v>7</v>
      </c>
      <c r="C25" s="8" t="s">
        <v>17</v>
      </c>
      <c r="D25" s="9">
        <v>2570.017959</v>
      </c>
    </row>
    <row r="26" spans="1:4" ht="15">
      <c r="A26" s="5" t="s">
        <v>26</v>
      </c>
      <c r="B26" s="6" t="s">
        <v>7</v>
      </c>
      <c r="C26" s="6" t="s">
        <v>17</v>
      </c>
      <c r="D26" s="10">
        <v>2570.017959</v>
      </c>
    </row>
    <row r="27" spans="1:4" ht="13.5">
      <c r="A27" s="7" t="s">
        <v>27</v>
      </c>
      <c r="B27" s="8" t="s">
        <v>7</v>
      </c>
      <c r="C27" s="8" t="s">
        <v>17</v>
      </c>
      <c r="D27" s="9">
        <v>2570.017959</v>
      </c>
    </row>
    <row r="28" spans="1:4" ht="15">
      <c r="A28" s="5" t="s">
        <v>28</v>
      </c>
      <c r="B28" s="6" t="s">
        <v>7</v>
      </c>
      <c r="C28" s="6" t="s">
        <v>17</v>
      </c>
      <c r="D28" s="10">
        <v>2570.017959</v>
      </c>
    </row>
    <row r="29" spans="1:4" ht="15">
      <c r="A29" s="7" t="s">
        <v>29</v>
      </c>
      <c r="B29" s="8" t="s">
        <v>7</v>
      </c>
      <c r="C29" s="8" t="s">
        <v>30</v>
      </c>
      <c r="D29" s="9">
        <v>2355.8540669999998</v>
      </c>
    </row>
    <row r="30" spans="1:4" ht="15">
      <c r="A30" s="5" t="s">
        <v>31</v>
      </c>
      <c r="B30" s="6" t="s">
        <v>7</v>
      </c>
      <c r="C30" s="6" t="s">
        <v>30</v>
      </c>
      <c r="D30" s="10">
        <v>2248.772121</v>
      </c>
    </row>
    <row r="31" spans="1:4" ht="15">
      <c r="A31" s="7" t="s">
        <v>32</v>
      </c>
      <c r="B31" s="8" t="s">
        <v>7</v>
      </c>
      <c r="C31" s="8" t="s">
        <v>30</v>
      </c>
      <c r="D31" s="9">
        <v>2248.772121</v>
      </c>
    </row>
    <row r="32" spans="1:4" ht="13.5">
      <c r="A32" s="5" t="s">
        <v>33</v>
      </c>
      <c r="B32" s="6" t="s">
        <v>7</v>
      </c>
      <c r="C32" s="6" t="s">
        <v>30</v>
      </c>
      <c r="D32" s="10">
        <v>2248.772121</v>
      </c>
    </row>
    <row r="33" spans="1:4" ht="15">
      <c r="A33" s="7" t="s">
        <v>34</v>
      </c>
      <c r="B33" s="8" t="s">
        <v>7</v>
      </c>
      <c r="C33" s="8" t="s">
        <v>30</v>
      </c>
      <c r="D33" s="9">
        <v>2248.772121</v>
      </c>
    </row>
    <row r="34" spans="1:4" ht="15">
      <c r="A34" s="5" t="s">
        <v>35</v>
      </c>
      <c r="B34" s="6" t="s">
        <v>7</v>
      </c>
      <c r="C34" s="6" t="s">
        <v>30</v>
      </c>
      <c r="D34" s="10">
        <v>2248.772121</v>
      </c>
    </row>
    <row r="35" spans="1:4" ht="13.5">
      <c r="A35" s="7" t="s">
        <v>36</v>
      </c>
      <c r="B35" s="8" t="s">
        <v>7</v>
      </c>
      <c r="C35" s="8" t="s">
        <v>30</v>
      </c>
      <c r="D35" s="9">
        <v>2141.6901749999997</v>
      </c>
    </row>
    <row r="36" spans="1:4" ht="13.5">
      <c r="A36" s="5" t="s">
        <v>37</v>
      </c>
      <c r="B36" s="6" t="s">
        <v>7</v>
      </c>
      <c r="C36" s="6" t="s">
        <v>30</v>
      </c>
      <c r="D36" s="10">
        <v>2141.6901749999997</v>
      </c>
    </row>
    <row r="37" spans="1:4" ht="15">
      <c r="A37" s="7" t="s">
        <v>38</v>
      </c>
      <c r="B37" s="8" t="s">
        <v>7</v>
      </c>
      <c r="C37" s="8" t="s">
        <v>30</v>
      </c>
      <c r="D37" s="9">
        <v>2141.6901749999997</v>
      </c>
    </row>
    <row r="38" spans="1:4" ht="15">
      <c r="A38" s="5" t="s">
        <v>39</v>
      </c>
      <c r="B38" s="6" t="s">
        <v>7</v>
      </c>
      <c r="C38" s="6" t="s">
        <v>30</v>
      </c>
      <c r="D38" s="10">
        <v>2141.6901749999997</v>
      </c>
    </row>
    <row r="39" spans="1:4" ht="15">
      <c r="A39" s="7" t="s">
        <v>40</v>
      </c>
      <c r="B39" s="8" t="s">
        <v>7</v>
      </c>
      <c r="C39" s="8" t="s">
        <v>30</v>
      </c>
      <c r="D39" s="9">
        <v>2078.9028</v>
      </c>
    </row>
    <row r="40" spans="1:4" ht="15">
      <c r="A40" s="5" t="s">
        <v>41</v>
      </c>
      <c r="B40" s="6" t="s">
        <v>7</v>
      </c>
      <c r="C40" s="6" t="s">
        <v>30</v>
      </c>
      <c r="D40" s="10">
        <v>2034.5979779999998</v>
      </c>
    </row>
    <row r="41" spans="1:4" ht="13.5">
      <c r="A41" s="7" t="s">
        <v>42</v>
      </c>
      <c r="B41" s="8" t="s">
        <v>7</v>
      </c>
      <c r="C41" s="8" t="s">
        <v>30</v>
      </c>
      <c r="D41" s="9">
        <v>2034.5979779999998</v>
      </c>
    </row>
    <row r="42" spans="1:4" ht="13.5">
      <c r="A42" s="5" t="s">
        <v>43</v>
      </c>
      <c r="B42" s="6" t="s">
        <v>7</v>
      </c>
      <c r="C42" s="6" t="s">
        <v>30</v>
      </c>
      <c r="D42" s="10">
        <v>2034.5979779999998</v>
      </c>
    </row>
    <row r="43" spans="1:4" ht="13.5">
      <c r="A43" s="7" t="s">
        <v>44</v>
      </c>
      <c r="B43" s="8" t="s">
        <v>7</v>
      </c>
      <c r="C43" s="8" t="s">
        <v>30</v>
      </c>
      <c r="D43" s="9">
        <v>1929.566232</v>
      </c>
    </row>
    <row r="44" spans="1:4" ht="13.5">
      <c r="A44" s="5" t="s">
        <v>45</v>
      </c>
      <c r="B44" s="6" t="s">
        <v>7</v>
      </c>
      <c r="C44" s="6" t="s">
        <v>46</v>
      </c>
      <c r="D44" s="10">
        <v>1927.5160319999998</v>
      </c>
    </row>
    <row r="45" spans="1:4" ht="15">
      <c r="A45" s="7" t="s">
        <v>47</v>
      </c>
      <c r="B45" s="8" t="s">
        <v>7</v>
      </c>
      <c r="C45" s="8" t="s">
        <v>46</v>
      </c>
      <c r="D45" s="9">
        <v>1927.5160319999998</v>
      </c>
    </row>
    <row r="46" spans="1:4" ht="13.5">
      <c r="A46" s="5" t="s">
        <v>48</v>
      </c>
      <c r="B46" s="6" t="s">
        <v>7</v>
      </c>
      <c r="C46" s="6" t="s">
        <v>46</v>
      </c>
      <c r="D46" s="10">
        <v>1820.4340859999998</v>
      </c>
    </row>
    <row r="47" spans="1:4" ht="15">
      <c r="A47" s="7" t="s">
        <v>49</v>
      </c>
      <c r="B47" s="8" t="s">
        <v>7</v>
      </c>
      <c r="C47" s="8" t="s">
        <v>46</v>
      </c>
      <c r="D47" s="9">
        <v>1820.4340859999998</v>
      </c>
    </row>
    <row r="48" spans="1:4" ht="13.5">
      <c r="A48" s="5" t="s">
        <v>50</v>
      </c>
      <c r="B48" s="6" t="s">
        <v>7</v>
      </c>
      <c r="C48" s="6" t="s">
        <v>46</v>
      </c>
      <c r="D48" s="10">
        <v>1820.4340859999998</v>
      </c>
    </row>
    <row r="49" spans="1:4" ht="15">
      <c r="A49" s="7" t="s">
        <v>51</v>
      </c>
      <c r="B49" s="8" t="s">
        <v>7</v>
      </c>
      <c r="C49" s="8" t="s">
        <v>46</v>
      </c>
      <c r="D49" s="9">
        <v>1820.4340859999998</v>
      </c>
    </row>
    <row r="50" spans="1:4" ht="15">
      <c r="A50" s="5" t="s">
        <v>52</v>
      </c>
      <c r="B50" s="6" t="s">
        <v>7</v>
      </c>
      <c r="C50" s="6" t="s">
        <v>46</v>
      </c>
      <c r="D50" s="10">
        <v>1820.4340859999998</v>
      </c>
    </row>
    <row r="51" spans="1:4" ht="13.5">
      <c r="A51" s="7" t="s">
        <v>53</v>
      </c>
      <c r="B51" s="8" t="s">
        <v>7</v>
      </c>
      <c r="C51" s="8" t="s">
        <v>46</v>
      </c>
      <c r="D51" s="9">
        <v>1802.4128279999998</v>
      </c>
    </row>
    <row r="52" spans="1:4" ht="15">
      <c r="A52" s="5" t="s">
        <v>54</v>
      </c>
      <c r="B52" s="6" t="s">
        <v>7</v>
      </c>
      <c r="C52" s="6" t="s">
        <v>55</v>
      </c>
      <c r="D52" s="10">
        <v>1766.893113</v>
      </c>
    </row>
    <row r="53" spans="1:4" ht="15">
      <c r="A53" s="7" t="s">
        <v>56</v>
      </c>
      <c r="B53" s="8" t="s">
        <v>7</v>
      </c>
      <c r="C53" s="8" t="s">
        <v>55</v>
      </c>
      <c r="D53" s="9">
        <v>1766.893113</v>
      </c>
    </row>
    <row r="54" spans="1:4" ht="15">
      <c r="A54" s="5" t="s">
        <v>57</v>
      </c>
      <c r="B54" s="6" t="s">
        <v>7</v>
      </c>
      <c r="C54" s="6" t="s">
        <v>55</v>
      </c>
      <c r="D54" s="10">
        <v>1713.35214</v>
      </c>
    </row>
    <row r="55" spans="1:4" ht="13.5">
      <c r="A55" s="7" t="s">
        <v>58</v>
      </c>
      <c r="B55" s="8" t="s">
        <v>7</v>
      </c>
      <c r="C55" s="8" t="s">
        <v>55</v>
      </c>
      <c r="D55" s="9">
        <v>1606.259943</v>
      </c>
    </row>
    <row r="56" spans="1:4" ht="15">
      <c r="A56" s="5" t="s">
        <v>59</v>
      </c>
      <c r="B56" s="6" t="s">
        <v>7</v>
      </c>
      <c r="C56" s="6" t="s">
        <v>55</v>
      </c>
      <c r="D56" s="10">
        <v>1606.259943</v>
      </c>
    </row>
    <row r="57" spans="1:4" ht="15">
      <c r="A57" s="7" t="s">
        <v>60</v>
      </c>
      <c r="B57" s="8" t="s">
        <v>7</v>
      </c>
      <c r="C57" s="8" t="s">
        <v>55</v>
      </c>
      <c r="D57" s="9">
        <v>1606.259943</v>
      </c>
    </row>
    <row r="58" spans="1:4" ht="13.5">
      <c r="A58" s="5" t="s">
        <v>61</v>
      </c>
      <c r="B58" s="6" t="s">
        <v>7</v>
      </c>
      <c r="C58" s="6" t="s">
        <v>62</v>
      </c>
      <c r="D58" s="10">
        <v>1531.3046309999997</v>
      </c>
    </row>
    <row r="59" spans="1:4" ht="13.5">
      <c r="A59" s="7" t="s">
        <v>63</v>
      </c>
      <c r="B59" s="8" t="s">
        <v>7</v>
      </c>
      <c r="C59" s="8" t="s">
        <v>62</v>
      </c>
      <c r="D59" s="9">
        <v>1531.3046309999997</v>
      </c>
    </row>
    <row r="60" spans="1:4" ht="15">
      <c r="A60" s="5" t="s">
        <v>64</v>
      </c>
      <c r="B60" s="6" t="s">
        <v>7</v>
      </c>
      <c r="C60" s="6" t="s">
        <v>62</v>
      </c>
      <c r="D60" s="10">
        <v>1477.7636579999999</v>
      </c>
    </row>
    <row r="61" spans="1:4" ht="15">
      <c r="A61" s="7" t="s">
        <v>65</v>
      </c>
      <c r="B61" s="8" t="s">
        <v>7</v>
      </c>
      <c r="C61" s="8" t="s">
        <v>62</v>
      </c>
      <c r="D61" s="9">
        <v>1477.7636579999999</v>
      </c>
    </row>
    <row r="62" spans="1:4" ht="15">
      <c r="A62" s="5" t="s">
        <v>66</v>
      </c>
      <c r="B62" s="6" t="s">
        <v>7</v>
      </c>
      <c r="C62" s="6" t="s">
        <v>62</v>
      </c>
      <c r="D62" s="10">
        <v>1477.7636579999999</v>
      </c>
    </row>
    <row r="63" spans="1:4" ht="15">
      <c r="A63" s="7" t="s">
        <v>67</v>
      </c>
      <c r="B63" s="8" t="s">
        <v>7</v>
      </c>
      <c r="C63" s="8" t="s">
        <v>62</v>
      </c>
      <c r="D63" s="9">
        <v>1473.9530999999997</v>
      </c>
    </row>
    <row r="64" spans="1:4" ht="13.5">
      <c r="A64" s="5" t="s">
        <v>68</v>
      </c>
      <c r="B64" s="6" t="s">
        <v>7</v>
      </c>
      <c r="C64" s="6" t="s">
        <v>62</v>
      </c>
      <c r="D64" s="11">
        <v>1473.9530999999997</v>
      </c>
    </row>
    <row r="65" spans="1:4" ht="13.5">
      <c r="A65" s="7" t="s">
        <v>69</v>
      </c>
      <c r="B65" s="8" t="s">
        <v>7</v>
      </c>
      <c r="C65" s="8" t="s">
        <v>70</v>
      </c>
      <c r="D65" s="9">
        <v>1473.9530999999997</v>
      </c>
    </row>
    <row r="66" spans="1:4" ht="15">
      <c r="A66" s="5" t="s">
        <v>71</v>
      </c>
      <c r="B66" s="6" t="s">
        <v>7</v>
      </c>
      <c r="C66" s="6" t="s">
        <v>70</v>
      </c>
      <c r="D66" s="11">
        <v>1473.9530999999997</v>
      </c>
    </row>
    <row r="67" spans="1:4" ht="15">
      <c r="A67" s="7" t="s">
        <v>72</v>
      </c>
      <c r="B67" s="8" t="s">
        <v>7</v>
      </c>
      <c r="C67" s="8" t="s">
        <v>70</v>
      </c>
      <c r="D67" s="9">
        <v>1473.9530999999997</v>
      </c>
    </row>
    <row r="68" spans="1:4" ht="15">
      <c r="A68" s="5" t="s">
        <v>73</v>
      </c>
      <c r="B68" s="6" t="s">
        <v>7</v>
      </c>
      <c r="C68" s="6" t="s">
        <v>70</v>
      </c>
      <c r="D68" s="11">
        <v>1473.9530999999997</v>
      </c>
    </row>
    <row r="69" spans="1:4" ht="15">
      <c r="A69" s="7" t="s">
        <v>74</v>
      </c>
      <c r="B69" s="8" t="s">
        <v>7</v>
      </c>
      <c r="C69" s="8" t="s">
        <v>70</v>
      </c>
      <c r="D69" s="9">
        <v>1473.9530999999997</v>
      </c>
    </row>
    <row r="70" spans="1:4" ht="15">
      <c r="A70" s="5" t="s">
        <v>75</v>
      </c>
      <c r="B70" s="6" t="s">
        <v>7</v>
      </c>
      <c r="C70" s="6" t="s">
        <v>70</v>
      </c>
      <c r="D70" s="11">
        <v>1473.9530999999997</v>
      </c>
    </row>
    <row r="71" spans="1:4" ht="13.5">
      <c r="A71" s="7" t="s">
        <v>76</v>
      </c>
      <c r="B71" s="8" t="s">
        <v>77</v>
      </c>
      <c r="C71" s="8" t="s">
        <v>17</v>
      </c>
      <c r="D71" s="9">
        <v>2570.017959</v>
      </c>
    </row>
    <row r="72" spans="1:4" ht="15">
      <c r="A72" s="5" t="s">
        <v>78</v>
      </c>
      <c r="B72" s="6" t="s">
        <v>77</v>
      </c>
      <c r="C72" s="6" t="s">
        <v>17</v>
      </c>
      <c r="D72" s="10">
        <v>2570.017959</v>
      </c>
    </row>
    <row r="73" spans="1:4" ht="13.5">
      <c r="A73" s="7" t="s">
        <v>79</v>
      </c>
      <c r="B73" s="8" t="s">
        <v>77</v>
      </c>
      <c r="C73" s="8" t="s">
        <v>17</v>
      </c>
      <c r="D73" s="9">
        <v>2570.017959</v>
      </c>
    </row>
    <row r="74" spans="1:4" ht="15">
      <c r="A74" s="5" t="s">
        <v>80</v>
      </c>
      <c r="B74" s="6" t="s">
        <v>77</v>
      </c>
      <c r="C74" s="6" t="s">
        <v>17</v>
      </c>
      <c r="D74" s="10">
        <v>2355.8540669999998</v>
      </c>
    </row>
    <row r="75" spans="1:4" ht="15">
      <c r="A75" s="7" t="s">
        <v>81</v>
      </c>
      <c r="B75" s="8" t="s">
        <v>77</v>
      </c>
      <c r="C75" s="8" t="s">
        <v>30</v>
      </c>
      <c r="D75" s="9">
        <v>2034.5979779999998</v>
      </c>
    </row>
    <row r="76" spans="1:4" ht="13.5">
      <c r="A76" s="5" t="s">
        <v>82</v>
      </c>
      <c r="B76" s="6" t="s">
        <v>77</v>
      </c>
      <c r="C76" s="6" t="s">
        <v>30</v>
      </c>
      <c r="D76" s="10">
        <v>2034.5979779999998</v>
      </c>
    </row>
    <row r="77" spans="1:4" ht="15">
      <c r="A77" s="7" t="s">
        <v>83</v>
      </c>
      <c r="B77" s="8" t="s">
        <v>77</v>
      </c>
      <c r="C77" s="8" t="s">
        <v>30</v>
      </c>
      <c r="D77" s="9">
        <v>2034.5979779999998</v>
      </c>
    </row>
    <row r="78" spans="1:4" ht="15">
      <c r="A78" s="5" t="s">
        <v>84</v>
      </c>
      <c r="B78" s="6" t="s">
        <v>77</v>
      </c>
      <c r="C78" s="6" t="s">
        <v>46</v>
      </c>
      <c r="D78" s="10">
        <v>1820.4340859999998</v>
      </c>
    </row>
    <row r="79" spans="1:4" ht="15">
      <c r="A79" s="7" t="s">
        <v>85</v>
      </c>
      <c r="B79" s="8" t="s">
        <v>77</v>
      </c>
      <c r="C79" s="8" t="s">
        <v>55</v>
      </c>
      <c r="D79" s="9">
        <v>1696.3867349999998</v>
      </c>
    </row>
    <row r="80" spans="1:4" ht="15">
      <c r="A80" s="5" t="s">
        <v>86</v>
      </c>
      <c r="B80" s="6" t="s">
        <v>77</v>
      </c>
      <c r="C80" s="6" t="s">
        <v>55</v>
      </c>
      <c r="D80" s="10">
        <v>1606.259943</v>
      </c>
    </row>
    <row r="81" spans="1:4" ht="13.5">
      <c r="A81" s="7" t="s">
        <v>87</v>
      </c>
      <c r="B81" s="8" t="s">
        <v>77</v>
      </c>
      <c r="C81" s="8" t="s">
        <v>62</v>
      </c>
      <c r="D81" s="9">
        <v>1473.9530999999997</v>
      </c>
    </row>
    <row r="82" spans="1:4" ht="15">
      <c r="A82" s="5" t="s">
        <v>88</v>
      </c>
      <c r="B82" s="6" t="s">
        <v>77</v>
      </c>
      <c r="C82" s="6" t="s">
        <v>62</v>
      </c>
      <c r="D82" s="10">
        <v>1473.9530999999997</v>
      </c>
    </row>
  </sheetData>
  <sheetProtection/>
  <mergeCells count="4">
    <mergeCell ref="A7:A8"/>
    <mergeCell ref="B7:B8"/>
    <mergeCell ref="C7:C8"/>
    <mergeCell ref="D7:D8"/>
  </mergeCells>
  <printOptions/>
  <pageMargins left="0.7" right="0.7" top="0.75" bottom="0.75" header="0.3" footer="0.3"/>
  <pageSetup orientation="portrait" paperSize="9"/>
  <headerFooter alignWithMargins="0">
    <oddHeader>&amp;LSALAIRE MINIMA DE LA 
PRODUCTION AUDIOVISUELLE&amp;CEMPLOI DE CATEGORIE A&amp;R1ER  OCTOBRE 2016</oddHeader>
    <oddFooter>&amp;C&amp;P</oddFooter>
  </headerFooter>
</worksheet>
</file>

<file path=xl/worksheets/sheet2.xml><?xml version="1.0" encoding="utf-8"?>
<worksheet xmlns="http://schemas.openxmlformats.org/spreadsheetml/2006/main" xmlns:r="http://schemas.openxmlformats.org/officeDocument/2006/relationships">
  <dimension ref="A2:R215"/>
  <sheetViews>
    <sheetView tabSelected="1" workbookViewId="0" topLeftCell="A1">
      <selection activeCell="A3" sqref="A3:B6"/>
    </sheetView>
  </sheetViews>
  <sheetFormatPr defaultColWidth="11.00390625" defaultRowHeight="15.75"/>
  <cols>
    <col min="1" max="1" width="30.375" style="0" customWidth="1"/>
    <col min="2" max="2" width="6.625" style="20" customWidth="1"/>
    <col min="3" max="3" width="2.125" style="0" customWidth="1"/>
    <col min="4" max="5" width="10.875" style="0" hidden="1" customWidth="1"/>
    <col min="6" max="7" width="12.875" style="0" bestFit="1" customWidth="1"/>
    <col min="8" max="8" width="1.12109375" style="0" customWidth="1"/>
    <col min="9" max="9" width="9.875" style="0" customWidth="1"/>
    <col min="10" max="10" width="9.375" style="0" customWidth="1"/>
    <col min="11" max="11" width="10.875" style="0" hidden="1" customWidth="1"/>
    <col min="12" max="12" width="12.875" style="0" bestFit="1" customWidth="1"/>
    <col min="13" max="13" width="10.625" style="0" customWidth="1"/>
    <col min="14" max="14" width="2.00390625" style="0" customWidth="1"/>
    <col min="15" max="15" width="10.50390625" style="0" customWidth="1"/>
  </cols>
  <sheetData>
    <row r="2" spans="1:15" ht="19.5">
      <c r="A2" s="30" t="s">
        <v>90</v>
      </c>
      <c r="B2" s="51"/>
      <c r="C2" s="12"/>
      <c r="D2" s="13"/>
      <c r="F2" s="69" t="s">
        <v>91</v>
      </c>
      <c r="G2" s="70"/>
      <c r="H2" s="70"/>
      <c r="I2" s="70"/>
      <c r="J2" s="70"/>
      <c r="K2" s="70"/>
      <c r="L2" s="70"/>
      <c r="M2" s="71"/>
      <c r="N2" s="13"/>
      <c r="O2" s="14" t="s">
        <v>92</v>
      </c>
    </row>
    <row r="3" spans="1:15" ht="18">
      <c r="A3" s="72"/>
      <c r="B3" s="73"/>
      <c r="C3" s="75"/>
      <c r="D3" s="15"/>
      <c r="F3" s="76" t="s">
        <v>93</v>
      </c>
      <c r="G3" s="79" t="s">
        <v>94</v>
      </c>
      <c r="H3" s="16"/>
      <c r="I3" s="79" t="s">
        <v>95</v>
      </c>
      <c r="J3" s="79" t="s">
        <v>96</v>
      </c>
      <c r="K3" s="17"/>
      <c r="L3" s="79" t="s">
        <v>97</v>
      </c>
      <c r="M3" s="79" t="s">
        <v>98</v>
      </c>
      <c r="N3" s="15"/>
      <c r="O3" s="66" t="s">
        <v>99</v>
      </c>
    </row>
    <row r="4" spans="1:15" ht="18">
      <c r="A4" s="73"/>
      <c r="B4" s="73"/>
      <c r="C4" s="75"/>
      <c r="D4" s="15"/>
      <c r="F4" s="77"/>
      <c r="G4" s="80"/>
      <c r="H4" s="18"/>
      <c r="I4" s="80"/>
      <c r="J4" s="80"/>
      <c r="K4" s="17"/>
      <c r="L4" s="80"/>
      <c r="M4" s="80"/>
      <c r="N4" s="15"/>
      <c r="O4" s="67"/>
    </row>
    <row r="5" spans="1:15" ht="18">
      <c r="A5" s="73"/>
      <c r="B5" s="73"/>
      <c r="C5" s="75"/>
      <c r="D5" s="15"/>
      <c r="F5" s="77"/>
      <c r="G5" s="80"/>
      <c r="H5" s="18"/>
      <c r="I5" s="80"/>
      <c r="J5" s="80"/>
      <c r="K5" s="17"/>
      <c r="L5" s="80"/>
      <c r="M5" s="80"/>
      <c r="N5" s="15"/>
      <c r="O5" s="67"/>
    </row>
    <row r="6" spans="1:15" ht="18">
      <c r="A6" s="74"/>
      <c r="B6" s="74"/>
      <c r="C6" s="75"/>
      <c r="D6" s="15"/>
      <c r="F6" s="78"/>
      <c r="G6" s="81"/>
      <c r="H6" s="18"/>
      <c r="I6" s="81"/>
      <c r="J6" s="81"/>
      <c r="K6" s="17"/>
      <c r="L6" s="81"/>
      <c r="M6" s="81"/>
      <c r="N6" s="15"/>
      <c r="O6" s="68"/>
    </row>
    <row r="7" spans="1:15" ht="18">
      <c r="A7" s="2"/>
      <c r="B7" s="27" t="s">
        <v>100</v>
      </c>
      <c r="C7" s="12"/>
      <c r="D7" s="19"/>
      <c r="F7" s="4"/>
      <c r="G7" s="4"/>
      <c r="I7" s="4"/>
      <c r="J7" s="4"/>
      <c r="L7" s="4"/>
      <c r="M7" s="4"/>
      <c r="O7" s="4"/>
    </row>
    <row r="8" spans="1:15" ht="15">
      <c r="A8" s="55" t="s">
        <v>130</v>
      </c>
      <c r="B8" s="29" t="s">
        <v>30</v>
      </c>
      <c r="C8" s="52"/>
      <c r="D8" s="52"/>
      <c r="E8" s="52"/>
      <c r="F8" s="53">
        <v>859.5544904999999</v>
      </c>
      <c r="G8" s="53">
        <f aca="true" t="shared" si="0" ref="G8:G41">F8+(F8/35*4*1.25)</f>
        <v>982.347989142857</v>
      </c>
      <c r="H8" s="53"/>
      <c r="I8" s="53">
        <f aca="true" t="shared" si="1" ref="I8:I39">F8/4.5</f>
        <v>191.01210899999998</v>
      </c>
      <c r="J8" s="53">
        <f aca="true" t="shared" si="2" ref="J8:J39">I8/7*8</f>
        <v>218.29955314285712</v>
      </c>
      <c r="K8" s="53"/>
      <c r="L8" s="53">
        <f aca="true" t="shared" si="3" ref="L8:L23">F8*3.8</f>
        <v>3266.3070639</v>
      </c>
      <c r="M8" s="53">
        <f aca="true" t="shared" si="4" ref="M8:M39">L8+(L8/151.67*1.25*17.3333)</f>
        <v>3732.9112063696534</v>
      </c>
      <c r="N8" s="53"/>
      <c r="O8" s="53">
        <v>2248.772121</v>
      </c>
    </row>
    <row r="9" spans="1:15" ht="15">
      <c r="A9" s="56" t="s">
        <v>129</v>
      </c>
      <c r="B9" s="28" t="s">
        <v>30</v>
      </c>
      <c r="C9" s="4"/>
      <c r="D9" s="4"/>
      <c r="E9" s="4"/>
      <c r="F9" s="54">
        <v>1071.8420475</v>
      </c>
      <c r="G9" s="54">
        <f t="shared" si="0"/>
        <v>1224.96234</v>
      </c>
      <c r="H9" s="54"/>
      <c r="I9" s="54">
        <f t="shared" si="1"/>
        <v>238.18712166666668</v>
      </c>
      <c r="J9" s="54">
        <f t="shared" si="2"/>
        <v>272.21385333333336</v>
      </c>
      <c r="K9" s="54"/>
      <c r="L9" s="54">
        <f t="shared" si="3"/>
        <v>4072.9997805</v>
      </c>
      <c r="M9" s="54">
        <f t="shared" si="4"/>
        <v>4654.842985281273</v>
      </c>
      <c r="N9" s="54"/>
      <c r="O9" s="54">
        <v>2248.772121</v>
      </c>
    </row>
    <row r="10" spans="1:15" ht="31.5">
      <c r="A10" s="55" t="s">
        <v>161</v>
      </c>
      <c r="B10" s="29" t="s">
        <v>30</v>
      </c>
      <c r="C10" s="52"/>
      <c r="D10" s="52"/>
      <c r="E10" s="52"/>
      <c r="F10" s="53">
        <v>864.761697</v>
      </c>
      <c r="G10" s="53">
        <f t="shared" si="0"/>
        <v>988.2990822857143</v>
      </c>
      <c r="H10" s="53"/>
      <c r="I10" s="53">
        <f t="shared" si="1"/>
        <v>192.169266</v>
      </c>
      <c r="J10" s="53">
        <f t="shared" si="2"/>
        <v>219.6220182857143</v>
      </c>
      <c r="K10" s="53"/>
      <c r="L10" s="53">
        <f t="shared" si="3"/>
        <v>3286.0944486</v>
      </c>
      <c r="M10" s="53">
        <f t="shared" si="4"/>
        <v>3755.525292751104</v>
      </c>
      <c r="N10" s="53"/>
      <c r="O10" s="53">
        <v>2355.8540669999998</v>
      </c>
    </row>
    <row r="11" spans="1:15" ht="31.5">
      <c r="A11" s="56" t="s">
        <v>160</v>
      </c>
      <c r="B11" s="28" t="s">
        <v>30</v>
      </c>
      <c r="C11" s="4"/>
      <c r="D11" s="4"/>
      <c r="E11" s="4"/>
      <c r="F11" s="54">
        <v>1022.9369384999999</v>
      </c>
      <c r="G11" s="54">
        <f t="shared" si="0"/>
        <v>1169.0707868571426</v>
      </c>
      <c r="H11" s="54"/>
      <c r="I11" s="54">
        <f t="shared" si="1"/>
        <v>227.31931966666664</v>
      </c>
      <c r="J11" s="54">
        <f t="shared" si="2"/>
        <v>259.7935081904762</v>
      </c>
      <c r="K11" s="54"/>
      <c r="L11" s="54">
        <f t="shared" si="3"/>
        <v>3887.160366299999</v>
      </c>
      <c r="M11" s="54">
        <f t="shared" si="4"/>
        <v>4442.455717862502</v>
      </c>
      <c r="N11" s="54"/>
      <c r="O11" s="54">
        <v>2355.8540669999998</v>
      </c>
    </row>
    <row r="12" spans="1:15" ht="15">
      <c r="A12" s="55" t="s">
        <v>240</v>
      </c>
      <c r="B12" s="29" t="s">
        <v>17</v>
      </c>
      <c r="C12" s="52"/>
      <c r="D12" s="52"/>
      <c r="E12" s="52"/>
      <c r="F12" s="53">
        <v>859.5544904999999</v>
      </c>
      <c r="G12" s="53">
        <f t="shared" si="0"/>
        <v>982.347989142857</v>
      </c>
      <c r="H12" s="53"/>
      <c r="I12" s="53">
        <f t="shared" si="1"/>
        <v>191.01210899999998</v>
      </c>
      <c r="J12" s="53">
        <f t="shared" si="2"/>
        <v>218.29955314285712</v>
      </c>
      <c r="K12" s="53"/>
      <c r="L12" s="53">
        <f t="shared" si="3"/>
        <v>3266.3070639</v>
      </c>
      <c r="M12" s="53">
        <f t="shared" si="4"/>
        <v>3732.9112063696534</v>
      </c>
      <c r="N12" s="53"/>
      <c r="O12" s="53">
        <v>2570.017959</v>
      </c>
    </row>
    <row r="13" spans="1:15" ht="15">
      <c r="A13" s="56" t="s">
        <v>239</v>
      </c>
      <c r="B13" s="28" t="s">
        <v>17</v>
      </c>
      <c r="C13" s="4"/>
      <c r="D13" s="4"/>
      <c r="E13" s="4"/>
      <c r="F13" s="54">
        <v>1104.110487</v>
      </c>
      <c r="G13" s="54">
        <f t="shared" si="0"/>
        <v>1261.8405565714286</v>
      </c>
      <c r="H13" s="54"/>
      <c r="I13" s="54">
        <f t="shared" si="1"/>
        <v>245.35788599999998</v>
      </c>
      <c r="J13" s="54">
        <f t="shared" si="2"/>
        <v>280.40901257142855</v>
      </c>
      <c r="K13" s="54"/>
      <c r="L13" s="54">
        <f t="shared" si="3"/>
        <v>4195.619850599999</v>
      </c>
      <c r="M13" s="54">
        <f t="shared" si="4"/>
        <v>4794.9797895827</v>
      </c>
      <c r="N13" s="54"/>
      <c r="O13" s="54">
        <v>2570.017959</v>
      </c>
    </row>
    <row r="14" spans="1:15" ht="15">
      <c r="A14" s="55" t="s">
        <v>134</v>
      </c>
      <c r="B14" s="29" t="s">
        <v>46</v>
      </c>
      <c r="C14" s="52"/>
      <c r="D14" s="52"/>
      <c r="E14" s="52"/>
      <c r="F14" s="53">
        <v>749.317347</v>
      </c>
      <c r="G14" s="53">
        <f t="shared" si="0"/>
        <v>856.3626822857143</v>
      </c>
      <c r="H14" s="53"/>
      <c r="I14" s="53">
        <f t="shared" si="1"/>
        <v>166.51496600000002</v>
      </c>
      <c r="J14" s="53">
        <f t="shared" si="2"/>
        <v>190.3028182857143</v>
      </c>
      <c r="K14" s="53"/>
      <c r="L14" s="53">
        <f t="shared" si="3"/>
        <v>2847.4059186</v>
      </c>
      <c r="M14" s="53">
        <f t="shared" si="4"/>
        <v>3254.1684705950333</v>
      </c>
      <c r="N14" s="53"/>
      <c r="O14" s="53">
        <v>1873.9750589999996</v>
      </c>
    </row>
    <row r="15" spans="1:15" ht="31.5">
      <c r="A15" s="56" t="s">
        <v>133</v>
      </c>
      <c r="B15" s="28" t="s">
        <v>46</v>
      </c>
      <c r="C15" s="4"/>
      <c r="D15" s="4"/>
      <c r="E15" s="4"/>
      <c r="F15" s="54">
        <v>994.1829839999999</v>
      </c>
      <c r="G15" s="54">
        <f t="shared" si="0"/>
        <v>1136.2091245714284</v>
      </c>
      <c r="H15" s="54"/>
      <c r="I15" s="54">
        <f t="shared" si="1"/>
        <v>220.92955199999997</v>
      </c>
      <c r="J15" s="54">
        <f t="shared" si="2"/>
        <v>252.49091657142853</v>
      </c>
      <c r="K15" s="54"/>
      <c r="L15" s="54">
        <f t="shared" si="3"/>
        <v>3777.8953391999994</v>
      </c>
      <c r="M15" s="54">
        <f t="shared" si="4"/>
        <v>4317.581774247762</v>
      </c>
      <c r="N15" s="54"/>
      <c r="O15" s="54">
        <v>1873.9750589999996</v>
      </c>
    </row>
    <row r="16" spans="1:15" ht="15">
      <c r="A16" s="55" t="s">
        <v>167</v>
      </c>
      <c r="B16" s="29" t="s">
        <v>62</v>
      </c>
      <c r="C16" s="52"/>
      <c r="D16" s="52"/>
      <c r="E16" s="52"/>
      <c r="F16" s="53">
        <v>637.91973</v>
      </c>
      <c r="G16" s="53">
        <f t="shared" si="0"/>
        <v>729.05112</v>
      </c>
      <c r="H16" s="53"/>
      <c r="I16" s="53">
        <f t="shared" si="1"/>
        <v>141.75994</v>
      </c>
      <c r="J16" s="53">
        <f t="shared" si="2"/>
        <v>162.01136</v>
      </c>
      <c r="K16" s="53"/>
      <c r="L16" s="53">
        <f t="shared" si="3"/>
        <v>2424.0949739999996</v>
      </c>
      <c r="M16" s="53">
        <f t="shared" si="4"/>
        <v>2770.3859792485177</v>
      </c>
      <c r="N16" s="53"/>
      <c r="O16" s="53">
        <v>1606.259943</v>
      </c>
    </row>
    <row r="17" spans="1:15" ht="15">
      <c r="A17" s="56" t="s">
        <v>166</v>
      </c>
      <c r="B17" s="28" t="s">
        <v>55</v>
      </c>
      <c r="C17" s="4"/>
      <c r="D17" s="4"/>
      <c r="E17" s="4"/>
      <c r="F17" s="54">
        <v>806.066883</v>
      </c>
      <c r="G17" s="54">
        <f t="shared" si="0"/>
        <v>921.2192948571428</v>
      </c>
      <c r="H17" s="54"/>
      <c r="I17" s="54">
        <f t="shared" si="1"/>
        <v>179.12597399999999</v>
      </c>
      <c r="J17" s="54">
        <f t="shared" si="2"/>
        <v>204.71539885714284</v>
      </c>
      <c r="K17" s="54"/>
      <c r="L17" s="54">
        <f t="shared" si="3"/>
        <v>3063.0541553999997</v>
      </c>
      <c r="M17" s="54">
        <f t="shared" si="4"/>
        <v>3500.6228620640964</v>
      </c>
      <c r="N17" s="54"/>
      <c r="O17" s="54">
        <v>1606.259943</v>
      </c>
    </row>
    <row r="18" spans="1:15" ht="15">
      <c r="A18" s="55" t="s">
        <v>246</v>
      </c>
      <c r="B18" s="29" t="s">
        <v>55</v>
      </c>
      <c r="C18" s="52"/>
      <c r="D18" s="52"/>
      <c r="E18" s="52"/>
      <c r="F18" s="53">
        <v>718.8411239999999</v>
      </c>
      <c r="G18" s="53">
        <f t="shared" si="0"/>
        <v>821.532713142857</v>
      </c>
      <c r="H18" s="53"/>
      <c r="I18" s="53">
        <f t="shared" si="1"/>
        <v>159.742472</v>
      </c>
      <c r="J18" s="53">
        <f t="shared" si="2"/>
        <v>182.56282514285712</v>
      </c>
      <c r="K18" s="53"/>
      <c r="L18" s="53">
        <f t="shared" si="3"/>
        <v>2731.5962711999996</v>
      </c>
      <c r="M18" s="53">
        <f t="shared" si="4"/>
        <v>3121.8149832688905</v>
      </c>
      <c r="N18" s="53"/>
      <c r="O18" s="53">
        <v>1766.893113</v>
      </c>
    </row>
    <row r="19" spans="1:15" ht="31.5">
      <c r="A19" s="56" t="s">
        <v>245</v>
      </c>
      <c r="B19" s="28" t="s">
        <v>55</v>
      </c>
      <c r="C19" s="4"/>
      <c r="D19" s="4"/>
      <c r="E19" s="4"/>
      <c r="F19" s="54">
        <v>806.066883</v>
      </c>
      <c r="G19" s="54">
        <f t="shared" si="0"/>
        <v>921.2192948571428</v>
      </c>
      <c r="H19" s="54"/>
      <c r="I19" s="54">
        <f t="shared" si="1"/>
        <v>179.12597399999999</v>
      </c>
      <c r="J19" s="54">
        <f t="shared" si="2"/>
        <v>204.71539885714284</v>
      </c>
      <c r="K19" s="54"/>
      <c r="L19" s="54">
        <f t="shared" si="3"/>
        <v>3063.0541553999997</v>
      </c>
      <c r="M19" s="54">
        <f t="shared" si="4"/>
        <v>3500.6228620640964</v>
      </c>
      <c r="N19" s="54"/>
      <c r="O19" s="54">
        <v>1766.893113</v>
      </c>
    </row>
    <row r="20" spans="1:15" ht="15">
      <c r="A20" s="55" t="s">
        <v>138</v>
      </c>
      <c r="B20" s="29" t="s">
        <v>46</v>
      </c>
      <c r="C20" s="52"/>
      <c r="D20" s="52"/>
      <c r="E20" s="52"/>
      <c r="F20" s="53">
        <v>724.0896359999999</v>
      </c>
      <c r="G20" s="53">
        <f t="shared" si="0"/>
        <v>827.5310125714285</v>
      </c>
      <c r="H20" s="53"/>
      <c r="I20" s="53">
        <f t="shared" si="1"/>
        <v>160.908808</v>
      </c>
      <c r="J20" s="53">
        <f t="shared" si="2"/>
        <v>183.89578057142856</v>
      </c>
      <c r="K20" s="53"/>
      <c r="L20" s="53">
        <f t="shared" si="3"/>
        <v>2751.5406167999995</v>
      </c>
      <c r="M20" s="53">
        <f t="shared" si="4"/>
        <v>3144.6084530001335</v>
      </c>
      <c r="N20" s="53"/>
      <c r="O20" s="53">
        <v>1820.4340859999998</v>
      </c>
    </row>
    <row r="21" spans="1:15" ht="15">
      <c r="A21" s="56" t="s">
        <v>137</v>
      </c>
      <c r="B21" s="28" t="s">
        <v>46</v>
      </c>
      <c r="C21" s="4"/>
      <c r="D21" s="4"/>
      <c r="E21" s="4"/>
      <c r="F21" s="54">
        <v>965.8082159999999</v>
      </c>
      <c r="G21" s="54">
        <f t="shared" si="0"/>
        <v>1103.780818285714</v>
      </c>
      <c r="H21" s="54"/>
      <c r="I21" s="54">
        <f t="shared" si="1"/>
        <v>214.624048</v>
      </c>
      <c r="J21" s="54">
        <f t="shared" si="2"/>
        <v>245.28462628571427</v>
      </c>
      <c r="K21" s="54"/>
      <c r="L21" s="54">
        <f t="shared" si="3"/>
        <v>3670.0712207999995</v>
      </c>
      <c r="M21" s="54">
        <f t="shared" si="4"/>
        <v>4194.354578513231</v>
      </c>
      <c r="N21" s="54"/>
      <c r="O21" s="54">
        <v>1820.4340859999998</v>
      </c>
    </row>
    <row r="22" spans="1:15" ht="15">
      <c r="A22" s="55" t="s">
        <v>209</v>
      </c>
      <c r="B22" s="29" t="s">
        <v>30</v>
      </c>
      <c r="C22" s="52"/>
      <c r="D22" s="52"/>
      <c r="E22" s="52"/>
      <c r="F22" s="53">
        <v>783.5982989999999</v>
      </c>
      <c r="G22" s="53">
        <f t="shared" si="0"/>
        <v>895.540913142857</v>
      </c>
      <c r="H22" s="53"/>
      <c r="I22" s="53">
        <f t="shared" si="1"/>
        <v>174.1329553333333</v>
      </c>
      <c r="J22" s="53">
        <f t="shared" si="2"/>
        <v>199.0090918095238</v>
      </c>
      <c r="K22" s="53"/>
      <c r="L22" s="53">
        <f t="shared" si="3"/>
        <v>2977.6735361999995</v>
      </c>
      <c r="M22" s="53">
        <f t="shared" si="4"/>
        <v>3403.0453030706353</v>
      </c>
      <c r="N22" s="53"/>
      <c r="O22" s="53">
        <v>2302.3130939999996</v>
      </c>
    </row>
    <row r="23" spans="1:15" ht="31.5">
      <c r="A23" s="56" t="s">
        <v>208</v>
      </c>
      <c r="B23" s="28" t="s">
        <v>30</v>
      </c>
      <c r="C23" s="4"/>
      <c r="D23" s="4"/>
      <c r="E23" s="4"/>
      <c r="F23" s="54">
        <v>1016.6943809999999</v>
      </c>
      <c r="G23" s="54">
        <f t="shared" si="0"/>
        <v>1161.9364354285713</v>
      </c>
      <c r="H23" s="54"/>
      <c r="I23" s="54">
        <f t="shared" si="1"/>
        <v>225.93208466666664</v>
      </c>
      <c r="J23" s="54">
        <f t="shared" si="2"/>
        <v>258.20809676190476</v>
      </c>
      <c r="K23" s="54"/>
      <c r="L23" s="54">
        <f t="shared" si="3"/>
        <v>3863.4386477999997</v>
      </c>
      <c r="M23" s="54">
        <f t="shared" si="4"/>
        <v>4415.3452634285995</v>
      </c>
      <c r="N23" s="54"/>
      <c r="O23" s="54">
        <v>2302.3130939999996</v>
      </c>
    </row>
    <row r="24" spans="1:15" ht="15">
      <c r="A24" s="55" t="s">
        <v>231</v>
      </c>
      <c r="B24" s="29" t="s">
        <v>70</v>
      </c>
      <c r="C24" s="52"/>
      <c r="D24" s="52"/>
      <c r="E24" s="52"/>
      <c r="F24" s="53">
        <v>430.88028299999996</v>
      </c>
      <c r="G24" s="53">
        <f t="shared" si="0"/>
        <v>492.4346091428571</v>
      </c>
      <c r="H24" s="53"/>
      <c r="I24" s="53">
        <f t="shared" si="1"/>
        <v>95.75117399999999</v>
      </c>
      <c r="J24" s="53">
        <f t="shared" si="2"/>
        <v>109.42991314285713</v>
      </c>
      <c r="K24" s="53"/>
      <c r="L24" s="53">
        <v>1906.61</v>
      </c>
      <c r="M24" s="53">
        <f t="shared" si="4"/>
        <v>2178.9763472753343</v>
      </c>
      <c r="N24" s="53"/>
      <c r="O24" s="53">
        <v>1473.9530999999997</v>
      </c>
    </row>
    <row r="25" spans="1:15" ht="15">
      <c r="A25" s="56" t="s">
        <v>107</v>
      </c>
      <c r="B25" s="28" t="s">
        <v>30</v>
      </c>
      <c r="C25" s="4"/>
      <c r="D25" s="4"/>
      <c r="E25" s="4"/>
      <c r="F25" s="54">
        <v>704.5056029999998</v>
      </c>
      <c r="G25" s="54">
        <f t="shared" si="0"/>
        <v>805.1492605714284</v>
      </c>
      <c r="H25" s="54"/>
      <c r="I25" s="54">
        <f t="shared" si="1"/>
        <v>156.55680066666662</v>
      </c>
      <c r="J25" s="54">
        <f t="shared" si="2"/>
        <v>178.92205790476186</v>
      </c>
      <c r="K25" s="54"/>
      <c r="L25" s="54">
        <f>F25*3.8</f>
        <v>2677.1212913999993</v>
      </c>
      <c r="M25" s="54">
        <f t="shared" si="4"/>
        <v>3059.558049495071</v>
      </c>
      <c r="N25" s="54"/>
      <c r="O25" s="54">
        <v>2248.772121</v>
      </c>
    </row>
    <row r="26" spans="1:15" ht="15">
      <c r="A26" s="55" t="s">
        <v>235</v>
      </c>
      <c r="B26" s="29" t="s">
        <v>70</v>
      </c>
      <c r="C26" s="52"/>
      <c r="D26" s="52"/>
      <c r="E26" s="52"/>
      <c r="F26" s="53">
        <v>367.83663299999995</v>
      </c>
      <c r="G26" s="53">
        <f t="shared" si="0"/>
        <v>420.38472342857136</v>
      </c>
      <c r="H26" s="53"/>
      <c r="I26" s="53">
        <f t="shared" si="1"/>
        <v>81.74147399999998</v>
      </c>
      <c r="J26" s="53">
        <f t="shared" si="2"/>
        <v>93.4188274285714</v>
      </c>
      <c r="K26" s="53"/>
      <c r="L26" s="53">
        <v>1906.61</v>
      </c>
      <c r="M26" s="53">
        <f t="shared" si="4"/>
        <v>2178.9763472753343</v>
      </c>
      <c r="N26" s="53"/>
      <c r="O26" s="53">
        <v>1473.9530999999997</v>
      </c>
    </row>
    <row r="27" spans="1:15" ht="15">
      <c r="A27" s="56" t="s">
        <v>195</v>
      </c>
      <c r="B27" s="28" t="s">
        <v>55</v>
      </c>
      <c r="C27" s="4"/>
      <c r="D27" s="4"/>
      <c r="E27" s="4"/>
      <c r="F27" s="54">
        <v>559.0895399999999</v>
      </c>
      <c r="G27" s="54">
        <f t="shared" si="0"/>
        <v>638.9594742857142</v>
      </c>
      <c r="H27" s="54"/>
      <c r="I27" s="54">
        <f t="shared" si="1"/>
        <v>124.24211999999999</v>
      </c>
      <c r="J27" s="54">
        <f t="shared" si="2"/>
        <v>141.99099428571427</v>
      </c>
      <c r="K27" s="54"/>
      <c r="L27" s="54">
        <f>F27*3.8</f>
        <v>2124.540252</v>
      </c>
      <c r="M27" s="54">
        <f t="shared" si="4"/>
        <v>2428.038748324187</v>
      </c>
      <c r="N27" s="54"/>
      <c r="O27" s="54">
        <v>1606.259943</v>
      </c>
    </row>
    <row r="28" spans="1:15" ht="15">
      <c r="A28" s="55" t="s">
        <v>224</v>
      </c>
      <c r="B28" s="29" t="s">
        <v>55</v>
      </c>
      <c r="C28" s="52"/>
      <c r="D28" s="52"/>
      <c r="E28" s="52"/>
      <c r="F28" s="53">
        <v>637.91973</v>
      </c>
      <c r="G28" s="53">
        <f t="shared" si="0"/>
        <v>729.05112</v>
      </c>
      <c r="H28" s="53"/>
      <c r="I28" s="53">
        <f t="shared" si="1"/>
        <v>141.75994</v>
      </c>
      <c r="J28" s="53">
        <f t="shared" si="2"/>
        <v>162.01136</v>
      </c>
      <c r="K28" s="53"/>
      <c r="L28" s="53">
        <f>F28*3.8</f>
        <v>2424.0949739999996</v>
      </c>
      <c r="M28" s="53">
        <f t="shared" si="4"/>
        <v>2770.3859792485177</v>
      </c>
      <c r="N28" s="53"/>
      <c r="O28" s="53">
        <v>1766.893113</v>
      </c>
    </row>
    <row r="29" spans="1:15" ht="15">
      <c r="A29" s="56" t="s">
        <v>233</v>
      </c>
      <c r="B29" s="28" t="s">
        <v>70</v>
      </c>
      <c r="C29" s="4"/>
      <c r="D29" s="4"/>
      <c r="E29" s="4"/>
      <c r="F29" s="54">
        <v>399.358458</v>
      </c>
      <c r="G29" s="54">
        <f t="shared" si="0"/>
        <v>456.40966628571425</v>
      </c>
      <c r="H29" s="54"/>
      <c r="I29" s="54">
        <f t="shared" si="1"/>
        <v>88.746324</v>
      </c>
      <c r="J29" s="54">
        <f t="shared" si="2"/>
        <v>101.42437028571429</v>
      </c>
      <c r="K29" s="54"/>
      <c r="L29" s="54">
        <v>1906.61</v>
      </c>
      <c r="M29" s="54">
        <f t="shared" si="4"/>
        <v>2178.9763472753343</v>
      </c>
      <c r="N29" s="54"/>
      <c r="O29" s="54">
        <v>1473.9530999999997</v>
      </c>
    </row>
    <row r="30" spans="1:15" ht="15">
      <c r="A30" s="55" t="s">
        <v>223</v>
      </c>
      <c r="B30" s="29" t="s">
        <v>55</v>
      </c>
      <c r="C30" s="52"/>
      <c r="D30" s="52"/>
      <c r="E30" s="52"/>
      <c r="F30" s="53">
        <v>806.066883</v>
      </c>
      <c r="G30" s="53">
        <f t="shared" si="0"/>
        <v>921.2192948571428</v>
      </c>
      <c r="H30" s="53"/>
      <c r="I30" s="53">
        <f t="shared" si="1"/>
        <v>179.12597399999999</v>
      </c>
      <c r="J30" s="53">
        <f t="shared" si="2"/>
        <v>204.71539885714284</v>
      </c>
      <c r="K30" s="53"/>
      <c r="L30" s="53">
        <f>F30*3.8</f>
        <v>3063.0541553999997</v>
      </c>
      <c r="M30" s="53">
        <f t="shared" si="4"/>
        <v>3500.6228620640964</v>
      </c>
      <c r="N30" s="53"/>
      <c r="O30" s="53">
        <v>1766.893113</v>
      </c>
    </row>
    <row r="31" spans="1:15" ht="15">
      <c r="A31" s="56" t="s">
        <v>142</v>
      </c>
      <c r="B31" s="28" t="s">
        <v>70</v>
      </c>
      <c r="C31" s="4"/>
      <c r="D31" s="4"/>
      <c r="E31" s="4"/>
      <c r="F31" s="54">
        <v>403.33584599999995</v>
      </c>
      <c r="G31" s="54">
        <f t="shared" si="0"/>
        <v>460.9552525714285</v>
      </c>
      <c r="H31" s="54"/>
      <c r="I31" s="54">
        <f t="shared" si="1"/>
        <v>89.63018799999999</v>
      </c>
      <c r="J31" s="54">
        <f t="shared" si="2"/>
        <v>102.43450057142856</v>
      </c>
      <c r="K31" s="54"/>
      <c r="L31" s="54">
        <v>1906.61</v>
      </c>
      <c r="M31" s="54">
        <f t="shared" si="4"/>
        <v>2178.9763472753343</v>
      </c>
      <c r="N31" s="54"/>
      <c r="O31" s="54">
        <v>1473.9530999999997</v>
      </c>
    </row>
    <row r="32" spans="1:15" ht="15">
      <c r="A32" s="55" t="s">
        <v>165</v>
      </c>
      <c r="B32" s="29" t="s">
        <v>55</v>
      </c>
      <c r="C32" s="52"/>
      <c r="D32" s="52"/>
      <c r="E32" s="52"/>
      <c r="F32" s="53">
        <v>683.1163889999999</v>
      </c>
      <c r="G32" s="53">
        <f t="shared" si="0"/>
        <v>780.7044445714284</v>
      </c>
      <c r="H32" s="53"/>
      <c r="I32" s="53">
        <f t="shared" si="1"/>
        <v>151.80364199999997</v>
      </c>
      <c r="J32" s="53">
        <f t="shared" si="2"/>
        <v>173.48987657142854</v>
      </c>
      <c r="K32" s="53"/>
      <c r="L32" s="53">
        <f>F32*3.8</f>
        <v>2595.8422781999993</v>
      </c>
      <c r="M32" s="53">
        <f t="shared" si="4"/>
        <v>2966.668026211505</v>
      </c>
      <c r="N32" s="53"/>
      <c r="O32" s="53">
        <v>1793.668725</v>
      </c>
    </row>
    <row r="33" spans="1:15" ht="15">
      <c r="A33" s="56" t="s">
        <v>164</v>
      </c>
      <c r="B33" s="28" t="s">
        <v>55</v>
      </c>
      <c r="C33" s="4"/>
      <c r="D33" s="4"/>
      <c r="E33" s="4"/>
      <c r="F33" s="54">
        <v>888.0338789999998</v>
      </c>
      <c r="G33" s="54">
        <f t="shared" si="0"/>
        <v>1014.8958617142855</v>
      </c>
      <c r="H33" s="54"/>
      <c r="I33" s="54">
        <f t="shared" si="1"/>
        <v>197.34086199999996</v>
      </c>
      <c r="J33" s="54">
        <f t="shared" si="2"/>
        <v>225.53241371428567</v>
      </c>
      <c r="K33" s="54"/>
      <c r="L33" s="54">
        <f>F33*3.8</f>
        <v>3374.5287401999994</v>
      </c>
      <c r="M33" s="54">
        <f t="shared" si="4"/>
        <v>3856.59275263249</v>
      </c>
      <c r="N33" s="54"/>
      <c r="O33" s="54">
        <v>1793.668725</v>
      </c>
    </row>
    <row r="34" spans="1:15" ht="15">
      <c r="A34" s="55" t="s">
        <v>187</v>
      </c>
      <c r="B34" s="29" t="s">
        <v>55</v>
      </c>
      <c r="C34" s="52"/>
      <c r="D34" s="52"/>
      <c r="E34" s="52"/>
      <c r="F34" s="53">
        <v>637.91973</v>
      </c>
      <c r="G34" s="53">
        <f t="shared" si="0"/>
        <v>729.05112</v>
      </c>
      <c r="H34" s="53"/>
      <c r="I34" s="53">
        <f t="shared" si="1"/>
        <v>141.75994</v>
      </c>
      <c r="J34" s="53">
        <f t="shared" si="2"/>
        <v>162.01136</v>
      </c>
      <c r="K34" s="53"/>
      <c r="L34" s="53">
        <f>F34*3.8</f>
        <v>2424.0949739999996</v>
      </c>
      <c r="M34" s="53">
        <f t="shared" si="4"/>
        <v>2770.3859792485177</v>
      </c>
      <c r="N34" s="53"/>
      <c r="O34" s="53">
        <v>1713.35214</v>
      </c>
    </row>
    <row r="35" spans="1:15" ht="15">
      <c r="A35" s="56" t="s">
        <v>188</v>
      </c>
      <c r="B35" s="28" t="s">
        <v>70</v>
      </c>
      <c r="C35" s="4"/>
      <c r="D35" s="4"/>
      <c r="E35" s="4"/>
      <c r="F35" s="54">
        <v>399.358458</v>
      </c>
      <c r="G35" s="54">
        <f t="shared" si="0"/>
        <v>456.40966628571425</v>
      </c>
      <c r="H35" s="54"/>
      <c r="I35" s="54">
        <f t="shared" si="1"/>
        <v>88.746324</v>
      </c>
      <c r="J35" s="54">
        <f t="shared" si="2"/>
        <v>101.42437028571429</v>
      </c>
      <c r="K35" s="54"/>
      <c r="L35" s="54">
        <v>1906.61</v>
      </c>
      <c r="M35" s="54">
        <f t="shared" si="4"/>
        <v>2178.9763472753343</v>
      </c>
      <c r="N35" s="54"/>
      <c r="O35" s="54">
        <v>1473.9530999999997</v>
      </c>
    </row>
    <row r="36" spans="1:15" ht="15">
      <c r="A36" s="55" t="s">
        <v>186</v>
      </c>
      <c r="B36" s="29" t="s">
        <v>55</v>
      </c>
      <c r="C36" s="52"/>
      <c r="D36" s="52"/>
      <c r="E36" s="52"/>
      <c r="F36" s="53">
        <v>806.066883</v>
      </c>
      <c r="G36" s="53">
        <f t="shared" si="0"/>
        <v>921.2192948571428</v>
      </c>
      <c r="H36" s="53"/>
      <c r="I36" s="53">
        <f t="shared" si="1"/>
        <v>179.12597399999999</v>
      </c>
      <c r="J36" s="53">
        <f t="shared" si="2"/>
        <v>204.71539885714284</v>
      </c>
      <c r="K36" s="53"/>
      <c r="L36" s="53">
        <f>F36*3.8</f>
        <v>3063.0541553999997</v>
      </c>
      <c r="M36" s="53">
        <f t="shared" si="4"/>
        <v>3500.6228620640964</v>
      </c>
      <c r="N36" s="53"/>
      <c r="O36" s="53">
        <v>1713.35214</v>
      </c>
    </row>
    <row r="37" spans="1:15" ht="15">
      <c r="A37" s="56" t="s">
        <v>168</v>
      </c>
      <c r="B37" s="28" t="s">
        <v>62</v>
      </c>
      <c r="C37" s="4"/>
      <c r="D37" s="4"/>
      <c r="E37" s="4"/>
      <c r="F37" s="54">
        <v>399.358458</v>
      </c>
      <c r="G37" s="54">
        <f t="shared" si="0"/>
        <v>456.40966628571425</v>
      </c>
      <c r="H37" s="54"/>
      <c r="I37" s="54">
        <f t="shared" si="1"/>
        <v>88.746324</v>
      </c>
      <c r="J37" s="54">
        <f t="shared" si="2"/>
        <v>101.42437028571429</v>
      </c>
      <c r="K37" s="54"/>
      <c r="L37" s="54">
        <v>1906.61</v>
      </c>
      <c r="M37" s="54">
        <f t="shared" si="4"/>
        <v>2178.9763472753343</v>
      </c>
      <c r="N37" s="54"/>
      <c r="O37" s="54">
        <v>1473.9530999999997</v>
      </c>
    </row>
    <row r="38" spans="1:15" ht="15">
      <c r="A38" s="55" t="s">
        <v>243</v>
      </c>
      <c r="B38" s="29" t="s">
        <v>46</v>
      </c>
      <c r="C38" s="52"/>
      <c r="D38" s="52"/>
      <c r="E38" s="52"/>
      <c r="F38" s="53">
        <v>798.716916</v>
      </c>
      <c r="G38" s="53">
        <f t="shared" si="0"/>
        <v>912.8193325714285</v>
      </c>
      <c r="H38" s="53"/>
      <c r="I38" s="53">
        <f t="shared" si="1"/>
        <v>177.492648</v>
      </c>
      <c r="J38" s="53">
        <f t="shared" si="2"/>
        <v>202.84874057142858</v>
      </c>
      <c r="K38" s="53"/>
      <c r="L38" s="53">
        <f>F38*3.8</f>
        <v>3035.1242807999997</v>
      </c>
      <c r="M38" s="53">
        <f t="shared" si="4"/>
        <v>3468.7031007412425</v>
      </c>
      <c r="N38" s="53"/>
      <c r="O38" s="53">
        <v>1981.057005</v>
      </c>
    </row>
    <row r="39" spans="1:15" ht="15">
      <c r="A39" s="56" t="s">
        <v>234</v>
      </c>
      <c r="B39" s="28" t="s">
        <v>70</v>
      </c>
      <c r="C39" s="4"/>
      <c r="D39" s="4"/>
      <c r="E39" s="4"/>
      <c r="F39" s="54">
        <v>399.358458</v>
      </c>
      <c r="G39" s="54">
        <f t="shared" si="0"/>
        <v>456.40966628571425</v>
      </c>
      <c r="H39" s="54"/>
      <c r="I39" s="54">
        <f t="shared" si="1"/>
        <v>88.746324</v>
      </c>
      <c r="J39" s="54">
        <f t="shared" si="2"/>
        <v>101.42437028571429</v>
      </c>
      <c r="K39" s="54"/>
      <c r="L39" s="54">
        <v>1906.61</v>
      </c>
      <c r="M39" s="54">
        <f t="shared" si="4"/>
        <v>2178.9763472753343</v>
      </c>
      <c r="N39" s="54"/>
      <c r="O39" s="54">
        <v>1473.9530999999997</v>
      </c>
    </row>
    <row r="40" spans="1:15" ht="15">
      <c r="A40" s="55" t="s">
        <v>257</v>
      </c>
      <c r="B40" s="29" t="s">
        <v>55</v>
      </c>
      <c r="C40" s="52"/>
      <c r="D40" s="52"/>
      <c r="E40" s="52"/>
      <c r="F40" s="53">
        <v>637.91973</v>
      </c>
      <c r="G40" s="53">
        <f t="shared" si="0"/>
        <v>729.05112</v>
      </c>
      <c r="H40" s="53"/>
      <c r="I40" s="53">
        <f aca="true" t="shared" si="5" ref="I40:I71">F40/4.5</f>
        <v>141.75994</v>
      </c>
      <c r="J40" s="53">
        <f aca="true" t="shared" si="6" ref="J40:J71">I40/7*8</f>
        <v>162.01136</v>
      </c>
      <c r="K40" s="53"/>
      <c r="L40" s="53">
        <f>F40*3.8</f>
        <v>2424.0949739999996</v>
      </c>
      <c r="M40" s="53">
        <f aca="true" t="shared" si="7" ref="M40:M71">L40+(L40/151.67*1.25*17.3333)</f>
        <v>2770.3859792485177</v>
      </c>
      <c r="N40" s="53"/>
      <c r="O40" s="53">
        <v>1713.35214</v>
      </c>
    </row>
    <row r="41" spans="1:15" ht="15">
      <c r="A41" s="56" t="s">
        <v>258</v>
      </c>
      <c r="B41" s="28" t="s">
        <v>70</v>
      </c>
      <c r="C41" s="4"/>
      <c r="D41" s="4"/>
      <c r="E41" s="4"/>
      <c r="F41" s="54">
        <v>399.358458</v>
      </c>
      <c r="G41" s="54">
        <f t="shared" si="0"/>
        <v>456.40966628571425</v>
      </c>
      <c r="H41" s="54"/>
      <c r="I41" s="54">
        <f t="shared" si="5"/>
        <v>88.746324</v>
      </c>
      <c r="J41" s="54">
        <f t="shared" si="6"/>
        <v>101.42437028571429</v>
      </c>
      <c r="K41" s="54"/>
      <c r="L41" s="54">
        <v>1906.61</v>
      </c>
      <c r="M41" s="54">
        <f t="shared" si="7"/>
        <v>2178.9763472753343</v>
      </c>
      <c r="N41" s="54"/>
      <c r="O41" s="54">
        <v>1473.9530999999997</v>
      </c>
    </row>
    <row r="42" spans="1:15" ht="15">
      <c r="A42" s="55" t="s">
        <v>295</v>
      </c>
      <c r="B42" s="29" t="s">
        <v>70</v>
      </c>
      <c r="C42" s="52"/>
      <c r="D42" s="52"/>
      <c r="E42" s="52"/>
      <c r="F42" s="53">
        <v>385.17</v>
      </c>
      <c r="G42" s="53">
        <f>F42+(F42/35*1.25*4)</f>
        <v>440.19428571428574</v>
      </c>
      <c r="H42" s="53"/>
      <c r="I42" s="53">
        <f t="shared" si="5"/>
        <v>85.59333333333333</v>
      </c>
      <c r="J42" s="53">
        <f t="shared" si="6"/>
        <v>97.82095238095238</v>
      </c>
      <c r="K42" s="53"/>
      <c r="L42" s="53">
        <f>F42*4.33</f>
        <v>1667.7861</v>
      </c>
      <c r="M42" s="53">
        <f t="shared" si="7"/>
        <v>1906.035562707935</v>
      </c>
      <c r="N42" s="53"/>
      <c r="O42" s="53">
        <v>1551.2174999999997</v>
      </c>
    </row>
    <row r="43" spans="1:15" ht="15">
      <c r="A43" s="56" t="s">
        <v>247</v>
      </c>
      <c r="B43" s="28" t="s">
        <v>70</v>
      </c>
      <c r="C43" s="4"/>
      <c r="D43" s="4"/>
      <c r="E43" s="4"/>
      <c r="F43" s="54">
        <v>399.358458</v>
      </c>
      <c r="G43" s="54">
        <f aca="true" t="shared" si="8" ref="G43:G85">F43+(F43/35*4*1.25)</f>
        <v>456.40966628571425</v>
      </c>
      <c r="H43" s="54"/>
      <c r="I43" s="54">
        <f t="shared" si="5"/>
        <v>88.746324</v>
      </c>
      <c r="J43" s="54">
        <f t="shared" si="6"/>
        <v>101.42437028571429</v>
      </c>
      <c r="K43" s="54"/>
      <c r="L43" s="54">
        <v>1906.61</v>
      </c>
      <c r="M43" s="54">
        <f t="shared" si="7"/>
        <v>2178.9763472753343</v>
      </c>
      <c r="N43" s="54"/>
      <c r="O43" s="54">
        <v>1473.9530999999997</v>
      </c>
    </row>
    <row r="44" spans="1:15" ht="15">
      <c r="A44" s="55" t="s">
        <v>248</v>
      </c>
      <c r="B44" s="29" t="s">
        <v>70</v>
      </c>
      <c r="C44" s="52"/>
      <c r="D44" s="52"/>
      <c r="E44" s="52"/>
      <c r="F44" s="53">
        <v>399.358458</v>
      </c>
      <c r="G44" s="53">
        <f t="shared" si="8"/>
        <v>456.40966628571425</v>
      </c>
      <c r="H44" s="53"/>
      <c r="I44" s="53">
        <f t="shared" si="5"/>
        <v>88.746324</v>
      </c>
      <c r="J44" s="53">
        <f t="shared" si="6"/>
        <v>101.42437028571429</v>
      </c>
      <c r="K44" s="53"/>
      <c r="L44" s="53">
        <v>1906.61</v>
      </c>
      <c r="M44" s="53">
        <f t="shared" si="7"/>
        <v>2178.9763472753343</v>
      </c>
      <c r="N44" s="53"/>
      <c r="O44" s="53">
        <v>1473.9530999999997</v>
      </c>
    </row>
    <row r="45" spans="1:15" ht="15">
      <c r="A45" s="56" t="s">
        <v>172</v>
      </c>
      <c r="B45" s="28" t="s">
        <v>55</v>
      </c>
      <c r="C45" s="4"/>
      <c r="D45" s="4"/>
      <c r="E45" s="4"/>
      <c r="F45" s="54">
        <v>780.398379</v>
      </c>
      <c r="G45" s="54">
        <f t="shared" si="8"/>
        <v>891.8838617142857</v>
      </c>
      <c r="H45" s="54"/>
      <c r="I45" s="54">
        <f t="shared" si="5"/>
        <v>173.421862</v>
      </c>
      <c r="J45" s="54">
        <f t="shared" si="6"/>
        <v>198.1964137142857</v>
      </c>
      <c r="K45" s="54"/>
      <c r="L45" s="54">
        <f aca="true" t="shared" si="9" ref="L45:L52">F45*3.8</f>
        <v>2965.5138402</v>
      </c>
      <c r="M45" s="54">
        <f t="shared" si="7"/>
        <v>3389.148549159737</v>
      </c>
      <c r="N45" s="54"/>
      <c r="O45" s="54">
        <v>1590.3606419999999</v>
      </c>
    </row>
    <row r="46" spans="1:15" ht="15">
      <c r="A46" s="55" t="s">
        <v>252</v>
      </c>
      <c r="B46" s="29" t="s">
        <v>30</v>
      </c>
      <c r="C46" s="52"/>
      <c r="D46" s="52"/>
      <c r="E46" s="52"/>
      <c r="F46" s="53">
        <v>938.6471864999999</v>
      </c>
      <c r="G46" s="53">
        <f t="shared" si="8"/>
        <v>1072.7396417142857</v>
      </c>
      <c r="H46" s="53"/>
      <c r="I46" s="53">
        <f t="shared" si="5"/>
        <v>208.58826366666665</v>
      </c>
      <c r="J46" s="53">
        <f t="shared" si="6"/>
        <v>238.38658704761903</v>
      </c>
      <c r="K46" s="53"/>
      <c r="L46" s="53">
        <f t="shared" si="9"/>
        <v>3566.8593086999995</v>
      </c>
      <c r="M46" s="53">
        <f t="shared" si="7"/>
        <v>4076.398459945217</v>
      </c>
      <c r="N46" s="53"/>
      <c r="O46" s="53">
        <v>2248.772121</v>
      </c>
    </row>
    <row r="47" spans="1:15" ht="15">
      <c r="A47" s="56" t="s">
        <v>159</v>
      </c>
      <c r="B47" s="28" t="s">
        <v>30</v>
      </c>
      <c r="C47" s="4"/>
      <c r="D47" s="4"/>
      <c r="E47" s="4"/>
      <c r="F47" s="54">
        <v>1014.6135285</v>
      </c>
      <c r="G47" s="54">
        <f t="shared" si="8"/>
        <v>1159.5583182857144</v>
      </c>
      <c r="H47" s="54"/>
      <c r="I47" s="54">
        <f t="shared" si="5"/>
        <v>225.469673</v>
      </c>
      <c r="J47" s="54">
        <f t="shared" si="6"/>
        <v>257.6796262857143</v>
      </c>
      <c r="K47" s="54"/>
      <c r="L47" s="54">
        <f t="shared" si="9"/>
        <v>3855.5314083</v>
      </c>
      <c r="M47" s="54">
        <f t="shared" si="7"/>
        <v>4406.308445283965</v>
      </c>
      <c r="N47" s="54"/>
      <c r="O47" s="54">
        <v>2355.8540669999998</v>
      </c>
    </row>
    <row r="48" spans="1:15" ht="15">
      <c r="A48" s="55" t="s">
        <v>158</v>
      </c>
      <c r="B48" s="29" t="s">
        <v>30</v>
      </c>
      <c r="C48" s="52"/>
      <c r="D48" s="52"/>
      <c r="E48" s="52"/>
      <c r="F48" s="53">
        <v>1311.2009879999998</v>
      </c>
      <c r="G48" s="53">
        <f t="shared" si="8"/>
        <v>1498.5154148571428</v>
      </c>
      <c r="H48" s="53"/>
      <c r="I48" s="53">
        <f t="shared" si="5"/>
        <v>291.37799733333327</v>
      </c>
      <c r="J48" s="53">
        <f t="shared" si="6"/>
        <v>333.0034255238094</v>
      </c>
      <c r="K48" s="53"/>
      <c r="L48" s="53">
        <f t="shared" si="9"/>
        <v>4982.563754399999</v>
      </c>
      <c r="M48" s="53">
        <f t="shared" si="7"/>
        <v>5694.3415641526</v>
      </c>
      <c r="N48" s="53"/>
      <c r="O48" s="53">
        <v>2355.8540669999998</v>
      </c>
    </row>
    <row r="49" spans="1:15" ht="15">
      <c r="A49" s="56" t="s">
        <v>106</v>
      </c>
      <c r="B49" s="28" t="s">
        <v>30</v>
      </c>
      <c r="C49" s="4"/>
      <c r="D49" s="4"/>
      <c r="E49" s="4"/>
      <c r="F49" s="54">
        <v>717.1835775</v>
      </c>
      <c r="G49" s="54">
        <f t="shared" si="8"/>
        <v>819.6383742857142</v>
      </c>
      <c r="H49" s="54"/>
      <c r="I49" s="54">
        <f t="shared" si="5"/>
        <v>159.37412833333332</v>
      </c>
      <c r="J49" s="54">
        <f t="shared" si="6"/>
        <v>182.14186095238094</v>
      </c>
      <c r="K49" s="54"/>
      <c r="L49" s="54">
        <f t="shared" si="9"/>
        <v>2725.2975945</v>
      </c>
      <c r="M49" s="54">
        <f t="shared" si="7"/>
        <v>3114.616517117746</v>
      </c>
      <c r="N49" s="54"/>
      <c r="O49" s="54">
        <v>2248.772121</v>
      </c>
    </row>
    <row r="50" spans="1:15" ht="15">
      <c r="A50" s="55" t="s">
        <v>191</v>
      </c>
      <c r="B50" s="29" t="s">
        <v>30</v>
      </c>
      <c r="C50" s="52"/>
      <c r="D50" s="52"/>
      <c r="E50" s="52"/>
      <c r="F50" s="53">
        <v>938.6471864999999</v>
      </c>
      <c r="G50" s="53">
        <f t="shared" si="8"/>
        <v>1072.7396417142857</v>
      </c>
      <c r="H50" s="53"/>
      <c r="I50" s="53">
        <f t="shared" si="5"/>
        <v>208.58826366666665</v>
      </c>
      <c r="J50" s="53">
        <f t="shared" si="6"/>
        <v>238.38658704761903</v>
      </c>
      <c r="K50" s="53"/>
      <c r="L50" s="53">
        <f t="shared" si="9"/>
        <v>3566.8593086999995</v>
      </c>
      <c r="M50" s="53">
        <f t="shared" si="7"/>
        <v>4076.398459945217</v>
      </c>
      <c r="N50" s="53"/>
      <c r="O50" s="53">
        <v>2355.8540669999998</v>
      </c>
    </row>
    <row r="51" spans="1:15" ht="15">
      <c r="A51" s="56" t="s">
        <v>205</v>
      </c>
      <c r="B51" s="28" t="s">
        <v>17</v>
      </c>
      <c r="C51" s="4"/>
      <c r="D51" s="4"/>
      <c r="E51" s="4"/>
      <c r="F51" s="54">
        <v>859.5544904999999</v>
      </c>
      <c r="G51" s="54">
        <f t="shared" si="8"/>
        <v>982.347989142857</v>
      </c>
      <c r="H51" s="54"/>
      <c r="I51" s="54">
        <f t="shared" si="5"/>
        <v>191.01210899999998</v>
      </c>
      <c r="J51" s="54">
        <f t="shared" si="6"/>
        <v>218.29955314285712</v>
      </c>
      <c r="K51" s="54"/>
      <c r="L51" s="54">
        <f t="shared" si="9"/>
        <v>3266.3070639</v>
      </c>
      <c r="M51" s="54">
        <f t="shared" si="7"/>
        <v>3732.9112063696534</v>
      </c>
      <c r="N51" s="54"/>
      <c r="O51" s="54">
        <v>2570.017959</v>
      </c>
    </row>
    <row r="52" spans="1:15" ht="15">
      <c r="A52" s="55" t="s">
        <v>212</v>
      </c>
      <c r="B52" s="29" t="s">
        <v>30</v>
      </c>
      <c r="C52" s="52"/>
      <c r="D52" s="52"/>
      <c r="E52" s="52"/>
      <c r="F52" s="53">
        <v>734.6830394999998</v>
      </c>
      <c r="G52" s="53">
        <f t="shared" si="8"/>
        <v>839.6377594285713</v>
      </c>
      <c r="H52" s="53"/>
      <c r="I52" s="53">
        <f t="shared" si="5"/>
        <v>163.26289766666662</v>
      </c>
      <c r="J52" s="53">
        <f t="shared" si="6"/>
        <v>186.5861687619047</v>
      </c>
      <c r="K52" s="53"/>
      <c r="L52" s="53">
        <f t="shared" si="9"/>
        <v>2791.795550099999</v>
      </c>
      <c r="M52" s="53">
        <f t="shared" si="7"/>
        <v>3190.6139536121336</v>
      </c>
      <c r="N52" s="53"/>
      <c r="O52" s="53">
        <v>2301.780042</v>
      </c>
    </row>
    <row r="53" spans="1:15" ht="15">
      <c r="A53" s="56" t="s">
        <v>232</v>
      </c>
      <c r="B53" s="28" t="s">
        <v>70</v>
      </c>
      <c r="C53" s="4"/>
      <c r="D53" s="4"/>
      <c r="E53" s="4"/>
      <c r="F53" s="54">
        <v>430.88028299999996</v>
      </c>
      <c r="G53" s="54">
        <f t="shared" si="8"/>
        <v>492.4346091428571</v>
      </c>
      <c r="H53" s="54"/>
      <c r="I53" s="54">
        <f t="shared" si="5"/>
        <v>95.75117399999999</v>
      </c>
      <c r="J53" s="54">
        <f t="shared" si="6"/>
        <v>109.42991314285713</v>
      </c>
      <c r="K53" s="54"/>
      <c r="L53" s="54">
        <v>1906.61</v>
      </c>
      <c r="M53" s="54">
        <f t="shared" si="7"/>
        <v>2178.9763472753343</v>
      </c>
      <c r="N53" s="54"/>
      <c r="O53" s="54">
        <v>1473.9530999999997</v>
      </c>
    </row>
    <row r="54" spans="1:15" ht="15">
      <c r="A54" s="55" t="s">
        <v>214</v>
      </c>
      <c r="B54" s="29" t="s">
        <v>46</v>
      </c>
      <c r="C54" s="52"/>
      <c r="D54" s="52"/>
      <c r="E54" s="52"/>
      <c r="F54" s="53">
        <v>797.6610629999999</v>
      </c>
      <c r="G54" s="53">
        <f t="shared" si="8"/>
        <v>911.6126434285713</v>
      </c>
      <c r="H54" s="53"/>
      <c r="I54" s="53">
        <f t="shared" si="5"/>
        <v>177.25801399999997</v>
      </c>
      <c r="J54" s="53">
        <f t="shared" si="6"/>
        <v>202.5805874285714</v>
      </c>
      <c r="K54" s="53"/>
      <c r="L54" s="53">
        <f aca="true" t="shared" si="10" ref="L54:L73">F54*3.8</f>
        <v>3031.1120393999995</v>
      </c>
      <c r="M54" s="53">
        <f t="shared" si="7"/>
        <v>3464.1176956976524</v>
      </c>
      <c r="N54" s="53"/>
      <c r="O54" s="53">
        <v>1927.5160319999998</v>
      </c>
    </row>
    <row r="55" spans="1:15" ht="15">
      <c r="A55" s="56" t="s">
        <v>126</v>
      </c>
      <c r="B55" s="28" t="s">
        <v>30</v>
      </c>
      <c r="C55" s="4"/>
      <c r="D55" s="4"/>
      <c r="E55" s="4"/>
      <c r="F55" s="54">
        <v>1134.2879235</v>
      </c>
      <c r="G55" s="54">
        <f t="shared" si="8"/>
        <v>1296.3290554285713</v>
      </c>
      <c r="H55" s="54"/>
      <c r="I55" s="54">
        <f t="shared" si="5"/>
        <v>252.063983</v>
      </c>
      <c r="J55" s="54">
        <f t="shared" si="6"/>
        <v>288.0731234285714</v>
      </c>
      <c r="K55" s="54"/>
      <c r="L55" s="54">
        <f t="shared" si="10"/>
        <v>4310.2941093</v>
      </c>
      <c r="M55" s="54">
        <f t="shared" si="7"/>
        <v>4926.035693699763</v>
      </c>
      <c r="N55" s="54"/>
      <c r="O55" s="54">
        <v>2355.8540669999998</v>
      </c>
    </row>
    <row r="56" spans="1:15" ht="15">
      <c r="A56" s="55" t="s">
        <v>116</v>
      </c>
      <c r="B56" s="29" t="s">
        <v>46</v>
      </c>
      <c r="C56" s="52"/>
      <c r="D56" s="52"/>
      <c r="E56" s="52"/>
      <c r="F56" s="53">
        <v>798.716916</v>
      </c>
      <c r="G56" s="53">
        <f t="shared" si="8"/>
        <v>912.8193325714285</v>
      </c>
      <c r="H56" s="53"/>
      <c r="I56" s="53">
        <f t="shared" si="5"/>
        <v>177.492648</v>
      </c>
      <c r="J56" s="53">
        <f t="shared" si="6"/>
        <v>202.84874057142858</v>
      </c>
      <c r="K56" s="53"/>
      <c r="L56" s="53">
        <f t="shared" si="10"/>
        <v>3035.1242807999997</v>
      </c>
      <c r="M56" s="53">
        <f t="shared" si="7"/>
        <v>3468.7031007412425</v>
      </c>
      <c r="N56" s="53"/>
      <c r="O56" s="53">
        <v>1927.5160319999998</v>
      </c>
    </row>
    <row r="57" spans="1:15" ht="15">
      <c r="A57" s="56" t="s">
        <v>115</v>
      </c>
      <c r="B57" s="28" t="s">
        <v>17</v>
      </c>
      <c r="C57" s="4"/>
      <c r="D57" s="4"/>
      <c r="E57" s="4"/>
      <c r="F57" s="54">
        <v>984.4360919999999</v>
      </c>
      <c r="G57" s="54">
        <f t="shared" si="8"/>
        <v>1125.0698194285715</v>
      </c>
      <c r="H57" s="54"/>
      <c r="I57" s="54">
        <f t="shared" si="5"/>
        <v>218.76357599999997</v>
      </c>
      <c r="J57" s="54">
        <f t="shared" si="6"/>
        <v>250.0155154285714</v>
      </c>
      <c r="K57" s="54"/>
      <c r="L57" s="54">
        <f t="shared" si="10"/>
        <v>3740.8571495999995</v>
      </c>
      <c r="M57" s="54">
        <f t="shared" si="7"/>
        <v>4275.252541166902</v>
      </c>
      <c r="N57" s="54"/>
      <c r="O57" s="54">
        <v>1927.5160319999998</v>
      </c>
    </row>
    <row r="58" spans="1:15" ht="15">
      <c r="A58" s="55" t="s">
        <v>333</v>
      </c>
      <c r="B58" s="29" t="s">
        <v>55</v>
      </c>
      <c r="C58" s="52"/>
      <c r="D58" s="52"/>
      <c r="E58" s="52"/>
      <c r="F58" s="53">
        <v>1004.7005099999999</v>
      </c>
      <c r="G58" s="53">
        <f t="shared" si="8"/>
        <v>1148.2291542857142</v>
      </c>
      <c r="H58" s="53"/>
      <c r="I58" s="53">
        <f t="shared" si="5"/>
        <v>223.26677999999998</v>
      </c>
      <c r="J58" s="53">
        <f t="shared" si="6"/>
        <v>255.16203428571427</v>
      </c>
      <c r="K58" s="53"/>
      <c r="L58" s="53">
        <f t="shared" si="10"/>
        <v>3817.8619379999996</v>
      </c>
      <c r="M58" s="53">
        <f t="shared" si="7"/>
        <v>4363.257750701386</v>
      </c>
      <c r="N58" s="53"/>
      <c r="O58" s="53">
        <v>2248.772121</v>
      </c>
    </row>
    <row r="59" spans="1:15" ht="15">
      <c r="A59" s="56" t="s">
        <v>123</v>
      </c>
      <c r="B59" s="28" t="s">
        <v>17</v>
      </c>
      <c r="C59" s="4"/>
      <c r="D59" s="4"/>
      <c r="E59" s="4"/>
      <c r="F59" s="54">
        <v>1545.332421</v>
      </c>
      <c r="G59" s="54">
        <f t="shared" si="8"/>
        <v>1766.0941954285715</v>
      </c>
      <c r="H59" s="54"/>
      <c r="I59" s="54">
        <f t="shared" si="5"/>
        <v>343.4072046666667</v>
      </c>
      <c r="J59" s="54">
        <f t="shared" si="6"/>
        <v>392.4653767619048</v>
      </c>
      <c r="K59" s="54"/>
      <c r="L59" s="54">
        <f t="shared" si="10"/>
        <v>5872.2631998</v>
      </c>
      <c r="M59" s="54">
        <f t="shared" si="7"/>
        <v>6711.137892563016</v>
      </c>
      <c r="N59" s="54"/>
      <c r="O59" s="54">
        <v>2677.1101559999997</v>
      </c>
    </row>
    <row r="60" spans="1:15" ht="15">
      <c r="A60" s="55" t="s">
        <v>122</v>
      </c>
      <c r="B60" s="29" t="s">
        <v>17</v>
      </c>
      <c r="C60" s="52"/>
      <c r="D60" s="52"/>
      <c r="E60" s="52"/>
      <c r="F60" s="53">
        <v>2060.449995</v>
      </c>
      <c r="G60" s="53">
        <f t="shared" si="8"/>
        <v>2354.799994285714</v>
      </c>
      <c r="H60" s="53"/>
      <c r="I60" s="53">
        <f t="shared" si="5"/>
        <v>457.87777666666665</v>
      </c>
      <c r="J60" s="53">
        <f t="shared" si="6"/>
        <v>523.2888876190476</v>
      </c>
      <c r="K60" s="53"/>
      <c r="L60" s="53">
        <f t="shared" si="10"/>
        <v>7829.709980999999</v>
      </c>
      <c r="M60" s="53">
        <f t="shared" si="7"/>
        <v>8948.213244777175</v>
      </c>
      <c r="N60" s="53"/>
      <c r="O60" s="53">
        <v>2677.1101559999997</v>
      </c>
    </row>
    <row r="61" spans="1:15" ht="15">
      <c r="A61" s="56" t="s">
        <v>169</v>
      </c>
      <c r="B61" s="28" t="s">
        <v>46</v>
      </c>
      <c r="C61" s="4"/>
      <c r="D61" s="4"/>
      <c r="E61" s="4"/>
      <c r="F61" s="54">
        <v>883.830969</v>
      </c>
      <c r="G61" s="54">
        <f t="shared" si="8"/>
        <v>1010.092536</v>
      </c>
      <c r="H61" s="54"/>
      <c r="I61" s="54">
        <f t="shared" si="5"/>
        <v>196.406882</v>
      </c>
      <c r="J61" s="54">
        <f t="shared" si="6"/>
        <v>224.46500799999998</v>
      </c>
      <c r="K61" s="54"/>
      <c r="L61" s="54">
        <f t="shared" si="10"/>
        <v>3358.5576822</v>
      </c>
      <c r="M61" s="54">
        <f t="shared" si="7"/>
        <v>3838.3401694492686</v>
      </c>
      <c r="N61" s="54"/>
      <c r="O61" s="54">
        <v>2034.5979779999998</v>
      </c>
    </row>
    <row r="62" spans="1:15" ht="15">
      <c r="A62" s="55" t="s">
        <v>170</v>
      </c>
      <c r="B62" s="29" t="s">
        <v>46</v>
      </c>
      <c r="C62" s="52"/>
      <c r="D62" s="52"/>
      <c r="E62" s="52"/>
      <c r="F62" s="53">
        <v>883.830969</v>
      </c>
      <c r="G62" s="53">
        <f t="shared" si="8"/>
        <v>1010.092536</v>
      </c>
      <c r="H62" s="53"/>
      <c r="I62" s="53">
        <f t="shared" si="5"/>
        <v>196.406882</v>
      </c>
      <c r="J62" s="53">
        <f t="shared" si="6"/>
        <v>224.46500799999998</v>
      </c>
      <c r="K62" s="53"/>
      <c r="L62" s="53">
        <f t="shared" si="10"/>
        <v>3358.5576822</v>
      </c>
      <c r="M62" s="53">
        <f t="shared" si="7"/>
        <v>3838.3401694492686</v>
      </c>
      <c r="N62" s="53"/>
      <c r="O62" s="53">
        <v>2034.5979779999998</v>
      </c>
    </row>
    <row r="63" spans="1:15" ht="15">
      <c r="A63" s="56" t="s">
        <v>176</v>
      </c>
      <c r="B63" s="28" t="s">
        <v>30</v>
      </c>
      <c r="C63" s="4"/>
      <c r="D63" s="4"/>
      <c r="E63" s="4"/>
      <c r="F63" s="54">
        <v>789.8408564999999</v>
      </c>
      <c r="G63" s="54">
        <f t="shared" si="8"/>
        <v>902.6752645714284</v>
      </c>
      <c r="H63" s="54"/>
      <c r="I63" s="54">
        <f t="shared" si="5"/>
        <v>175.5201903333333</v>
      </c>
      <c r="J63" s="54">
        <f t="shared" si="6"/>
        <v>200.5945032380952</v>
      </c>
      <c r="K63" s="54"/>
      <c r="L63" s="54">
        <f t="shared" si="10"/>
        <v>3001.3952546999994</v>
      </c>
      <c r="M63" s="54">
        <f t="shared" si="7"/>
        <v>3430.155757504538</v>
      </c>
      <c r="N63" s="54"/>
      <c r="O63" s="54">
        <v>2141.6901749999997</v>
      </c>
    </row>
    <row r="64" spans="1:15" ht="15">
      <c r="A64" s="55" t="s">
        <v>175</v>
      </c>
      <c r="B64" s="29" t="s">
        <v>30</v>
      </c>
      <c r="C64" s="52"/>
      <c r="D64" s="52"/>
      <c r="E64" s="52"/>
      <c r="F64" s="53">
        <v>991.7241509999999</v>
      </c>
      <c r="G64" s="53">
        <f t="shared" si="8"/>
        <v>1133.3990297142855</v>
      </c>
      <c r="H64" s="53"/>
      <c r="I64" s="53">
        <f t="shared" si="5"/>
        <v>220.38314466666665</v>
      </c>
      <c r="J64" s="53">
        <f t="shared" si="6"/>
        <v>251.86645104761902</v>
      </c>
      <c r="K64" s="53"/>
      <c r="L64" s="53">
        <f t="shared" si="10"/>
        <v>3768.5517737999994</v>
      </c>
      <c r="M64" s="53">
        <f t="shared" si="7"/>
        <v>4306.903445692987</v>
      </c>
      <c r="N64" s="53"/>
      <c r="O64" s="53">
        <v>2141.6901749999997</v>
      </c>
    </row>
    <row r="65" spans="1:15" ht="15">
      <c r="A65" s="56" t="s">
        <v>185</v>
      </c>
      <c r="B65" s="28" t="s">
        <v>30</v>
      </c>
      <c r="C65" s="4"/>
      <c r="D65" s="4"/>
      <c r="E65" s="4"/>
      <c r="F65" s="54">
        <v>1016.6943809999999</v>
      </c>
      <c r="G65" s="54">
        <f t="shared" si="8"/>
        <v>1161.9364354285713</v>
      </c>
      <c r="H65" s="54"/>
      <c r="I65" s="54">
        <f t="shared" si="5"/>
        <v>225.93208466666664</v>
      </c>
      <c r="J65" s="54">
        <f t="shared" si="6"/>
        <v>258.20809676190476</v>
      </c>
      <c r="K65" s="54"/>
      <c r="L65" s="54">
        <f t="shared" si="10"/>
        <v>3863.4386477999997</v>
      </c>
      <c r="M65" s="54">
        <f t="shared" si="7"/>
        <v>4415.3452634285995</v>
      </c>
      <c r="N65" s="54"/>
      <c r="O65" s="54">
        <v>2355.8540669999998</v>
      </c>
    </row>
    <row r="66" spans="1:15" ht="15">
      <c r="A66" s="55" t="s">
        <v>184</v>
      </c>
      <c r="B66" s="29" t="s">
        <v>30</v>
      </c>
      <c r="C66" s="52"/>
      <c r="D66" s="52"/>
      <c r="E66" s="52"/>
      <c r="F66" s="53">
        <v>1159.2581534999997</v>
      </c>
      <c r="G66" s="53">
        <f t="shared" si="8"/>
        <v>1324.866461142857</v>
      </c>
      <c r="H66" s="53"/>
      <c r="I66" s="53">
        <f t="shared" si="5"/>
        <v>257.6129229999999</v>
      </c>
      <c r="J66" s="53">
        <f t="shared" si="6"/>
        <v>294.41476914285704</v>
      </c>
      <c r="K66" s="53"/>
      <c r="L66" s="53">
        <f t="shared" si="10"/>
        <v>4405.180983299999</v>
      </c>
      <c r="M66" s="53">
        <f t="shared" si="7"/>
        <v>5034.477511435374</v>
      </c>
      <c r="N66" s="53"/>
      <c r="O66" s="53">
        <v>2355.8540669999998</v>
      </c>
    </row>
    <row r="67" spans="1:15" ht="15">
      <c r="A67" s="56" t="s">
        <v>250</v>
      </c>
      <c r="B67" s="28" t="s">
        <v>30</v>
      </c>
      <c r="C67" s="4"/>
      <c r="D67" s="4"/>
      <c r="E67" s="4"/>
      <c r="F67" s="54">
        <v>1125.9645134999998</v>
      </c>
      <c r="G67" s="54">
        <f t="shared" si="8"/>
        <v>1286.8165868571427</v>
      </c>
      <c r="H67" s="54"/>
      <c r="I67" s="54">
        <f t="shared" si="5"/>
        <v>250.2143363333333</v>
      </c>
      <c r="J67" s="54">
        <f t="shared" si="6"/>
        <v>285.9592415238095</v>
      </c>
      <c r="K67" s="54"/>
      <c r="L67" s="54">
        <f t="shared" si="10"/>
        <v>4278.665151299999</v>
      </c>
      <c r="M67" s="54">
        <f t="shared" si="7"/>
        <v>4889.888421121224</v>
      </c>
      <c r="N67" s="54"/>
      <c r="O67" s="54">
        <v>2355.8540669999998</v>
      </c>
    </row>
    <row r="68" spans="1:15" ht="31.5">
      <c r="A68" s="55" t="s">
        <v>249</v>
      </c>
      <c r="B68" s="29" t="s">
        <v>30</v>
      </c>
      <c r="C68" s="52"/>
      <c r="D68" s="52"/>
      <c r="E68" s="52"/>
      <c r="F68" s="53">
        <v>1450.6384065</v>
      </c>
      <c r="G68" s="53">
        <f t="shared" si="8"/>
        <v>1657.8724645714285</v>
      </c>
      <c r="H68" s="53"/>
      <c r="I68" s="53">
        <f t="shared" si="5"/>
        <v>322.3640903333333</v>
      </c>
      <c r="J68" s="53">
        <f t="shared" si="6"/>
        <v>368.4161032380952</v>
      </c>
      <c r="K68" s="53"/>
      <c r="L68" s="53">
        <f t="shared" si="10"/>
        <v>5512.4259446999995</v>
      </c>
      <c r="M68" s="53">
        <f t="shared" si="7"/>
        <v>6299.896543922559</v>
      </c>
      <c r="N68" s="53"/>
      <c r="O68" s="53">
        <v>2355.8540669999998</v>
      </c>
    </row>
    <row r="69" spans="1:15" ht="39" customHeight="1">
      <c r="A69" s="56" t="s">
        <v>154</v>
      </c>
      <c r="B69" s="28" t="s">
        <v>17</v>
      </c>
      <c r="C69" s="4"/>
      <c r="D69" s="4"/>
      <c r="E69" s="4"/>
      <c r="F69" s="54">
        <v>1173.8241209999999</v>
      </c>
      <c r="G69" s="54">
        <f t="shared" si="8"/>
        <v>1341.513281142857</v>
      </c>
      <c r="H69" s="54"/>
      <c r="I69" s="54">
        <f t="shared" si="5"/>
        <v>260.8498046666666</v>
      </c>
      <c r="J69" s="54">
        <f t="shared" si="6"/>
        <v>298.11406247619044</v>
      </c>
      <c r="K69" s="54"/>
      <c r="L69" s="54">
        <f t="shared" si="10"/>
        <v>4460.531659799999</v>
      </c>
      <c r="M69" s="54">
        <f t="shared" si="7"/>
        <v>5097.7352384478145</v>
      </c>
      <c r="N69" s="54"/>
      <c r="O69" s="54">
        <v>2677.1101559999997</v>
      </c>
    </row>
    <row r="70" spans="1:15" ht="15">
      <c r="A70" s="55" t="s">
        <v>181</v>
      </c>
      <c r="B70" s="29" t="s">
        <v>62</v>
      </c>
      <c r="C70" s="52"/>
      <c r="D70" s="52"/>
      <c r="E70" s="52"/>
      <c r="F70" s="53">
        <v>637.91973</v>
      </c>
      <c r="G70" s="53">
        <f t="shared" si="8"/>
        <v>729.05112</v>
      </c>
      <c r="H70" s="53"/>
      <c r="I70" s="53">
        <f t="shared" si="5"/>
        <v>141.75994</v>
      </c>
      <c r="J70" s="53">
        <f t="shared" si="6"/>
        <v>162.01136</v>
      </c>
      <c r="K70" s="53"/>
      <c r="L70" s="53">
        <f t="shared" si="10"/>
        <v>2424.0949739999996</v>
      </c>
      <c r="M70" s="53">
        <f t="shared" si="7"/>
        <v>2770.3859792485177</v>
      </c>
      <c r="N70" s="53"/>
      <c r="O70" s="53">
        <v>1531.3046309999997</v>
      </c>
    </row>
    <row r="71" spans="1:15" ht="15">
      <c r="A71" s="56" t="s">
        <v>179</v>
      </c>
      <c r="B71" s="28" t="s">
        <v>55</v>
      </c>
      <c r="C71" s="4"/>
      <c r="D71" s="4"/>
      <c r="E71" s="4"/>
      <c r="F71" s="54">
        <v>797.6610629999999</v>
      </c>
      <c r="G71" s="54">
        <f t="shared" si="8"/>
        <v>911.6126434285713</v>
      </c>
      <c r="H71" s="54"/>
      <c r="I71" s="54">
        <f t="shared" si="5"/>
        <v>177.25801399999997</v>
      </c>
      <c r="J71" s="54">
        <f t="shared" si="6"/>
        <v>202.5805874285714</v>
      </c>
      <c r="K71" s="54"/>
      <c r="L71" s="54">
        <f t="shared" si="10"/>
        <v>3031.1120393999995</v>
      </c>
      <c r="M71" s="54">
        <f t="shared" si="7"/>
        <v>3464.1176956976524</v>
      </c>
      <c r="N71" s="54"/>
      <c r="O71" s="54">
        <v>1766.893113</v>
      </c>
    </row>
    <row r="72" spans="1:15" ht="15">
      <c r="A72" s="55" t="s">
        <v>178</v>
      </c>
      <c r="B72" s="29" t="s">
        <v>55</v>
      </c>
      <c r="C72" s="52"/>
      <c r="D72" s="52"/>
      <c r="E72" s="52"/>
      <c r="F72" s="53">
        <v>994.1829839999999</v>
      </c>
      <c r="G72" s="53">
        <f t="shared" si="8"/>
        <v>1136.2091245714284</v>
      </c>
      <c r="H72" s="53"/>
      <c r="I72" s="53">
        <f aca="true" t="shared" si="11" ref="I72:I103">F72/4.5</f>
        <v>220.92955199999997</v>
      </c>
      <c r="J72" s="53">
        <f aca="true" t="shared" si="12" ref="J72:J103">I72/7*8</f>
        <v>252.49091657142853</v>
      </c>
      <c r="K72" s="53"/>
      <c r="L72" s="53">
        <f t="shared" si="10"/>
        <v>3777.8953391999994</v>
      </c>
      <c r="M72" s="53">
        <f aca="true" t="shared" si="13" ref="M72:M103">L72+(L72/151.67*1.25*17.3333)</f>
        <v>4317.581774247762</v>
      </c>
      <c r="N72" s="53"/>
      <c r="O72" s="53">
        <v>1766.893113</v>
      </c>
    </row>
    <row r="73" spans="1:15" ht="15">
      <c r="A73" s="56" t="s">
        <v>180</v>
      </c>
      <c r="B73" s="28" t="s">
        <v>55</v>
      </c>
      <c r="C73" s="4"/>
      <c r="D73" s="4"/>
      <c r="E73" s="4"/>
      <c r="F73" s="54">
        <v>800.818371</v>
      </c>
      <c r="G73" s="54">
        <f t="shared" si="8"/>
        <v>915.2209954285713</v>
      </c>
      <c r="H73" s="54"/>
      <c r="I73" s="54">
        <f t="shared" si="11"/>
        <v>177.95963799999998</v>
      </c>
      <c r="J73" s="54">
        <f t="shared" si="12"/>
        <v>203.3824434285714</v>
      </c>
      <c r="K73" s="54"/>
      <c r="L73" s="54">
        <f t="shared" si="10"/>
        <v>3043.1098097999998</v>
      </c>
      <c r="M73" s="54">
        <f t="shared" si="13"/>
        <v>3477.8293923328533</v>
      </c>
      <c r="N73" s="54"/>
      <c r="O73" s="54">
        <v>1531.3046309999997</v>
      </c>
    </row>
    <row r="74" spans="1:15" ht="15">
      <c r="A74" s="55" t="s">
        <v>112</v>
      </c>
      <c r="B74" s="29" t="s">
        <v>55</v>
      </c>
      <c r="C74" s="52"/>
      <c r="D74" s="52"/>
      <c r="E74" s="52"/>
      <c r="F74" s="53">
        <v>477.132795</v>
      </c>
      <c r="G74" s="53">
        <f t="shared" si="8"/>
        <v>545.2946228571428</v>
      </c>
      <c r="H74" s="53"/>
      <c r="I74" s="53">
        <f t="shared" si="11"/>
        <v>106.02951</v>
      </c>
      <c r="J74" s="53">
        <f t="shared" si="12"/>
        <v>121.17658285714286</v>
      </c>
      <c r="K74" s="53"/>
      <c r="L74" s="53">
        <v>1906.61</v>
      </c>
      <c r="M74" s="53">
        <f t="shared" si="13"/>
        <v>2178.9763472753343</v>
      </c>
      <c r="N74" s="53"/>
      <c r="O74" s="53">
        <v>1606.259943</v>
      </c>
    </row>
    <row r="75" spans="1:15" ht="15">
      <c r="A75" s="56" t="s">
        <v>228</v>
      </c>
      <c r="B75" s="28" t="s">
        <v>55</v>
      </c>
      <c r="C75" s="4"/>
      <c r="D75" s="4"/>
      <c r="E75" s="4"/>
      <c r="F75" s="54">
        <v>574.8555779999999</v>
      </c>
      <c r="G75" s="54">
        <f t="shared" si="8"/>
        <v>656.9778034285713</v>
      </c>
      <c r="H75" s="54"/>
      <c r="I75" s="54">
        <f t="shared" si="11"/>
        <v>127.74568399999998</v>
      </c>
      <c r="J75" s="54">
        <f t="shared" si="12"/>
        <v>145.99506742857142</v>
      </c>
      <c r="K75" s="54"/>
      <c r="L75" s="54">
        <f>F75*3.8</f>
        <v>2184.4511963999994</v>
      </c>
      <c r="M75" s="54">
        <f t="shared" si="13"/>
        <v>2496.508194509053</v>
      </c>
      <c r="N75" s="54"/>
      <c r="O75" s="54">
        <v>1820.4340859999998</v>
      </c>
    </row>
    <row r="76" spans="1:15" ht="15">
      <c r="A76" s="55" t="s">
        <v>222</v>
      </c>
      <c r="B76" s="29" t="s">
        <v>55</v>
      </c>
      <c r="C76" s="52"/>
      <c r="D76" s="52"/>
      <c r="E76" s="52"/>
      <c r="F76" s="53">
        <v>670.487157</v>
      </c>
      <c r="G76" s="53">
        <f t="shared" si="8"/>
        <v>766.2710365714286</v>
      </c>
      <c r="H76" s="53"/>
      <c r="I76" s="53">
        <f t="shared" si="11"/>
        <v>148.99714600000001</v>
      </c>
      <c r="J76" s="53">
        <f t="shared" si="12"/>
        <v>170.2824525714286</v>
      </c>
      <c r="K76" s="53"/>
      <c r="L76" s="53">
        <f>F76*3.8</f>
        <v>2547.8511966</v>
      </c>
      <c r="M76" s="53">
        <f t="shared" si="13"/>
        <v>2911.821239670703</v>
      </c>
      <c r="N76" s="53"/>
      <c r="O76" s="53">
        <v>1927.5160319999998</v>
      </c>
    </row>
    <row r="77" spans="1:15" ht="15">
      <c r="A77" s="56" t="s">
        <v>221</v>
      </c>
      <c r="B77" s="28" t="s">
        <v>55</v>
      </c>
      <c r="C77" s="4"/>
      <c r="D77" s="4"/>
      <c r="E77" s="4"/>
      <c r="F77" s="54">
        <v>806.066883</v>
      </c>
      <c r="G77" s="54">
        <f t="shared" si="8"/>
        <v>921.2192948571428</v>
      </c>
      <c r="H77" s="54"/>
      <c r="I77" s="54">
        <f t="shared" si="11"/>
        <v>179.12597399999999</v>
      </c>
      <c r="J77" s="54">
        <f t="shared" si="12"/>
        <v>204.71539885714284</v>
      </c>
      <c r="K77" s="54"/>
      <c r="L77" s="54">
        <f>F77*3.8</f>
        <v>3063.0541553999997</v>
      </c>
      <c r="M77" s="54">
        <f t="shared" si="13"/>
        <v>3500.6228620640964</v>
      </c>
      <c r="N77" s="54"/>
      <c r="O77" s="54">
        <v>1927.5160319999998</v>
      </c>
    </row>
    <row r="78" spans="1:15" ht="15">
      <c r="A78" s="55" t="s">
        <v>286</v>
      </c>
      <c r="B78" s="29" t="s">
        <v>12</v>
      </c>
      <c r="C78" s="52"/>
      <c r="D78" s="52"/>
      <c r="E78" s="52"/>
      <c r="F78" s="53">
        <v>701.74</v>
      </c>
      <c r="G78" s="53">
        <f t="shared" si="8"/>
        <v>801.9885714285715</v>
      </c>
      <c r="H78" s="53"/>
      <c r="I78" s="53">
        <f t="shared" si="11"/>
        <v>155.94222222222223</v>
      </c>
      <c r="J78" s="53">
        <f t="shared" si="12"/>
        <v>178.21968253968254</v>
      </c>
      <c r="K78" s="53"/>
      <c r="L78" s="53">
        <f>F78*4.33</f>
        <v>3038.5342</v>
      </c>
      <c r="M78" s="53">
        <f t="shared" si="13"/>
        <v>3472.600139612811</v>
      </c>
      <c r="N78" s="53"/>
      <c r="O78" s="53">
        <v>2638.1249999999995</v>
      </c>
    </row>
    <row r="79" spans="1:15" ht="36.75" customHeight="1">
      <c r="A79" s="56" t="s">
        <v>171</v>
      </c>
      <c r="B79" s="28" t="s">
        <v>55</v>
      </c>
      <c r="C79" s="4"/>
      <c r="D79" s="4"/>
      <c r="E79" s="4"/>
      <c r="F79" s="54">
        <v>787.1435369999999</v>
      </c>
      <c r="G79" s="54">
        <f t="shared" si="8"/>
        <v>899.5926137142857</v>
      </c>
      <c r="H79" s="54"/>
      <c r="I79" s="54">
        <f t="shared" si="11"/>
        <v>174.920786</v>
      </c>
      <c r="J79" s="54">
        <f t="shared" si="12"/>
        <v>199.9094697142857</v>
      </c>
      <c r="K79" s="54"/>
      <c r="L79" s="54">
        <f aca="true" t="shared" si="14" ref="L79:L85">F79*3.8</f>
        <v>2991.1454405999993</v>
      </c>
      <c r="M79" s="54">
        <f t="shared" si="13"/>
        <v>3418.441719244029</v>
      </c>
      <c r="N79" s="54"/>
      <c r="O79" s="54">
        <v>1766.893113</v>
      </c>
    </row>
    <row r="80" spans="1:15" ht="15">
      <c r="A80" s="55" t="s">
        <v>194</v>
      </c>
      <c r="B80" s="29" t="s">
        <v>46</v>
      </c>
      <c r="C80" s="52"/>
      <c r="D80" s="52"/>
      <c r="E80" s="52"/>
      <c r="F80" s="53">
        <v>861.7605659999999</v>
      </c>
      <c r="G80" s="53">
        <f t="shared" si="8"/>
        <v>984.8692182857142</v>
      </c>
      <c r="H80" s="53"/>
      <c r="I80" s="53">
        <f t="shared" si="11"/>
        <v>191.50234799999998</v>
      </c>
      <c r="J80" s="53">
        <f t="shared" si="12"/>
        <v>218.85982628571426</v>
      </c>
      <c r="K80" s="53"/>
      <c r="L80" s="53">
        <f t="shared" si="14"/>
        <v>3274.6901507999996</v>
      </c>
      <c r="M80" s="53">
        <f t="shared" si="13"/>
        <v>3742.4918484895693</v>
      </c>
      <c r="N80" s="53"/>
      <c r="O80" s="53">
        <v>1927.5160319999998</v>
      </c>
    </row>
    <row r="81" spans="1:15" ht="15">
      <c r="A81" s="56" t="s">
        <v>105</v>
      </c>
      <c r="B81" s="28" t="s">
        <v>30</v>
      </c>
      <c r="C81" s="4"/>
      <c r="D81" s="4"/>
      <c r="E81" s="4"/>
      <c r="F81" s="54">
        <v>721.233627</v>
      </c>
      <c r="G81" s="54">
        <f t="shared" si="8"/>
        <v>824.2670022857142</v>
      </c>
      <c r="H81" s="54"/>
      <c r="I81" s="54">
        <f t="shared" si="11"/>
        <v>160.27413933333332</v>
      </c>
      <c r="J81" s="54">
        <f t="shared" si="12"/>
        <v>183.17044495238093</v>
      </c>
      <c r="K81" s="54"/>
      <c r="L81" s="54">
        <f t="shared" si="14"/>
        <v>2740.6877825999995</v>
      </c>
      <c r="M81" s="54">
        <f t="shared" si="13"/>
        <v>3132.205250969985</v>
      </c>
      <c r="N81" s="54"/>
      <c r="O81" s="54">
        <v>2301.780042</v>
      </c>
    </row>
    <row r="82" spans="1:15" ht="15">
      <c r="A82" s="55" t="s">
        <v>238</v>
      </c>
      <c r="B82" s="29" t="s">
        <v>17</v>
      </c>
      <c r="C82" s="52"/>
      <c r="D82" s="52"/>
      <c r="E82" s="52"/>
      <c r="F82" s="53">
        <v>938.6471864999999</v>
      </c>
      <c r="G82" s="53">
        <f t="shared" si="8"/>
        <v>1072.7396417142857</v>
      </c>
      <c r="H82" s="53"/>
      <c r="I82" s="53">
        <f t="shared" si="11"/>
        <v>208.58826366666665</v>
      </c>
      <c r="J82" s="53">
        <f t="shared" si="12"/>
        <v>238.38658704761903</v>
      </c>
      <c r="K82" s="53"/>
      <c r="L82" s="53">
        <f t="shared" si="14"/>
        <v>3566.8593086999995</v>
      </c>
      <c r="M82" s="53">
        <f t="shared" si="13"/>
        <v>4076.398459945217</v>
      </c>
      <c r="N82" s="53"/>
      <c r="O82" s="53">
        <v>2677.1101559999997</v>
      </c>
    </row>
    <row r="83" spans="1:15" ht="15">
      <c r="A83" s="56" t="s">
        <v>334</v>
      </c>
      <c r="B83" s="28" t="s">
        <v>55</v>
      </c>
      <c r="C83" s="4"/>
      <c r="D83" s="4"/>
      <c r="E83" s="4"/>
      <c r="F83" s="54">
        <v>832.422204</v>
      </c>
      <c r="G83" s="54">
        <f t="shared" si="8"/>
        <v>951.3396617142857</v>
      </c>
      <c r="H83" s="54"/>
      <c r="I83" s="54">
        <f t="shared" si="11"/>
        <v>184.982712</v>
      </c>
      <c r="J83" s="54">
        <f t="shared" si="12"/>
        <v>211.4088137142857</v>
      </c>
      <c r="K83" s="54"/>
      <c r="L83" s="54">
        <f t="shared" si="14"/>
        <v>3163.2043751999995</v>
      </c>
      <c r="M83" s="54">
        <f t="shared" si="13"/>
        <v>3615.0799141715675</v>
      </c>
      <c r="N83" s="54"/>
      <c r="O83" s="54">
        <v>2204.672319</v>
      </c>
    </row>
    <row r="84" spans="1:15" ht="31.5">
      <c r="A84" s="55" t="s">
        <v>102</v>
      </c>
      <c r="B84" s="29" t="s">
        <v>17</v>
      </c>
      <c r="C84" s="52"/>
      <c r="D84" s="52"/>
      <c r="E84" s="52"/>
      <c r="F84" s="53">
        <v>783.5982989999999</v>
      </c>
      <c r="G84" s="53">
        <f t="shared" si="8"/>
        <v>895.540913142857</v>
      </c>
      <c r="H84" s="53"/>
      <c r="I84" s="53">
        <f t="shared" si="11"/>
        <v>174.1329553333333</v>
      </c>
      <c r="J84" s="53">
        <f t="shared" si="12"/>
        <v>199.0090918095238</v>
      </c>
      <c r="K84" s="53"/>
      <c r="L84" s="53">
        <f t="shared" si="14"/>
        <v>2977.6735361999995</v>
      </c>
      <c r="M84" s="53">
        <f t="shared" si="13"/>
        <v>3403.0453030706353</v>
      </c>
      <c r="N84" s="53"/>
      <c r="O84" s="53">
        <v>2677.1101559999997</v>
      </c>
    </row>
    <row r="85" spans="1:15" ht="15">
      <c r="A85" s="56" t="s">
        <v>218</v>
      </c>
      <c r="B85" s="28" t="s">
        <v>46</v>
      </c>
      <c r="C85" s="4"/>
      <c r="D85" s="4"/>
      <c r="E85" s="4"/>
      <c r="F85" s="54">
        <v>666.284247</v>
      </c>
      <c r="G85" s="54">
        <f t="shared" si="8"/>
        <v>761.467710857143</v>
      </c>
      <c r="H85" s="54"/>
      <c r="I85" s="54">
        <f t="shared" si="11"/>
        <v>148.06316600000002</v>
      </c>
      <c r="J85" s="54">
        <f t="shared" si="12"/>
        <v>169.21504685714288</v>
      </c>
      <c r="K85" s="54"/>
      <c r="L85" s="54">
        <f t="shared" si="14"/>
        <v>2531.8801386</v>
      </c>
      <c r="M85" s="54">
        <f t="shared" si="13"/>
        <v>2893.568656487481</v>
      </c>
      <c r="N85" s="54"/>
      <c r="O85" s="54">
        <v>1908.4286699999998</v>
      </c>
    </row>
    <row r="86" spans="1:15" ht="15">
      <c r="A86" s="55" t="s">
        <v>291</v>
      </c>
      <c r="B86" s="29" t="s">
        <v>46</v>
      </c>
      <c r="C86" s="52"/>
      <c r="D86" s="52"/>
      <c r="E86" s="52"/>
      <c r="F86" s="53">
        <v>464.31</v>
      </c>
      <c r="G86" s="53">
        <f>F86+(F86/35*1.25*4)</f>
        <v>530.64</v>
      </c>
      <c r="H86" s="53"/>
      <c r="I86" s="53">
        <f t="shared" si="11"/>
        <v>103.18</v>
      </c>
      <c r="J86" s="53">
        <f t="shared" si="12"/>
        <v>117.92</v>
      </c>
      <c r="K86" s="53"/>
      <c r="L86" s="53">
        <f>F86*4.33</f>
        <v>2010.4623000000001</v>
      </c>
      <c r="M86" s="53">
        <f t="shared" si="13"/>
        <v>2297.664335542543</v>
      </c>
      <c r="N86" s="53"/>
      <c r="O86" s="53">
        <v>1741.16</v>
      </c>
    </row>
    <row r="87" spans="1:15" ht="15">
      <c r="A87" s="56" t="s">
        <v>287</v>
      </c>
      <c r="B87" s="28" t="s">
        <v>17</v>
      </c>
      <c r="C87" s="4"/>
      <c r="D87" s="4"/>
      <c r="E87" s="4"/>
      <c r="F87" s="54">
        <v>527.63</v>
      </c>
      <c r="G87" s="54">
        <f>F87+(F87/35*1.25*4)</f>
        <v>603.0057142857142</v>
      </c>
      <c r="H87" s="54"/>
      <c r="I87" s="54">
        <f t="shared" si="11"/>
        <v>117.25111111111111</v>
      </c>
      <c r="J87" s="54">
        <f t="shared" si="12"/>
        <v>134.00126984126985</v>
      </c>
      <c r="K87" s="54">
        <f>J87/7*8</f>
        <v>153.14430839002267</v>
      </c>
      <c r="L87" s="54">
        <f>F87*4.33</f>
        <v>2284.6379</v>
      </c>
      <c r="M87" s="54">
        <f t="shared" si="13"/>
        <v>2611.0069422633846</v>
      </c>
      <c r="N87" s="54"/>
      <c r="O87" s="54">
        <v>1952.2124999999999</v>
      </c>
    </row>
    <row r="88" spans="1:15" ht="15">
      <c r="A88" s="55" t="s">
        <v>119</v>
      </c>
      <c r="B88" s="29" t="s">
        <v>55</v>
      </c>
      <c r="C88" s="52"/>
      <c r="D88" s="52"/>
      <c r="E88" s="52"/>
      <c r="F88" s="53">
        <v>637.91973</v>
      </c>
      <c r="G88" s="53">
        <f aca="true" t="shared" si="15" ref="G88:G93">F88+(F88/35*4*1.25)</f>
        <v>729.05112</v>
      </c>
      <c r="H88" s="53"/>
      <c r="I88" s="53">
        <f t="shared" si="11"/>
        <v>141.75994</v>
      </c>
      <c r="J88" s="53">
        <f t="shared" si="12"/>
        <v>162.01136</v>
      </c>
      <c r="K88" s="53"/>
      <c r="L88" s="53">
        <f aca="true" t="shared" si="16" ref="L88:L93">F88*3.8</f>
        <v>2424.0949739999996</v>
      </c>
      <c r="M88" s="53">
        <f t="shared" si="13"/>
        <v>2770.3859792485177</v>
      </c>
      <c r="N88" s="53"/>
      <c r="O88" s="53">
        <v>1606.259943</v>
      </c>
    </row>
    <row r="89" spans="1:15" ht="15">
      <c r="A89" s="56" t="s">
        <v>118</v>
      </c>
      <c r="B89" s="28" t="s">
        <v>55</v>
      </c>
      <c r="C89" s="4"/>
      <c r="D89" s="4"/>
      <c r="E89" s="4"/>
      <c r="F89" s="54">
        <v>800.818371</v>
      </c>
      <c r="G89" s="54">
        <f t="shared" si="15"/>
        <v>915.2209954285713</v>
      </c>
      <c r="H89" s="54"/>
      <c r="I89" s="54">
        <f t="shared" si="11"/>
        <v>177.95963799999998</v>
      </c>
      <c r="J89" s="54">
        <f t="shared" si="12"/>
        <v>203.3824434285714</v>
      </c>
      <c r="K89" s="54"/>
      <c r="L89" s="54">
        <f t="shared" si="16"/>
        <v>3043.1098097999998</v>
      </c>
      <c r="M89" s="54">
        <f t="shared" si="13"/>
        <v>3477.8293923328533</v>
      </c>
      <c r="N89" s="54"/>
      <c r="O89" s="54">
        <v>1606.259943</v>
      </c>
    </row>
    <row r="90" spans="1:15" ht="15">
      <c r="A90" s="55" t="s">
        <v>114</v>
      </c>
      <c r="B90" s="29" t="s">
        <v>17</v>
      </c>
      <c r="C90" s="52"/>
      <c r="D90" s="52"/>
      <c r="E90" s="52"/>
      <c r="F90" s="53">
        <v>1523.488545</v>
      </c>
      <c r="G90" s="53">
        <f t="shared" si="15"/>
        <v>1741.1297657142857</v>
      </c>
      <c r="H90" s="53"/>
      <c r="I90" s="53">
        <f t="shared" si="11"/>
        <v>338.55301</v>
      </c>
      <c r="J90" s="53">
        <f t="shared" si="12"/>
        <v>386.91772571428567</v>
      </c>
      <c r="K90" s="53"/>
      <c r="L90" s="53">
        <f t="shared" si="16"/>
        <v>5789.256471</v>
      </c>
      <c r="M90" s="53">
        <f t="shared" si="13"/>
        <v>6616.27334306422</v>
      </c>
      <c r="N90" s="53"/>
      <c r="O90" s="53">
        <v>2677.1101559999997</v>
      </c>
    </row>
    <row r="91" spans="1:15" ht="15">
      <c r="A91" s="56" t="s">
        <v>113</v>
      </c>
      <c r="B91" s="28" t="s">
        <v>17</v>
      </c>
      <c r="C91" s="4"/>
      <c r="D91" s="4"/>
      <c r="E91" s="4"/>
      <c r="F91" s="54">
        <v>2032.3534109999998</v>
      </c>
      <c r="G91" s="54">
        <f t="shared" si="15"/>
        <v>2322.6896125714284</v>
      </c>
      <c r="H91" s="54"/>
      <c r="I91" s="54">
        <f t="shared" si="11"/>
        <v>451.6340913333333</v>
      </c>
      <c r="J91" s="54">
        <f t="shared" si="12"/>
        <v>516.1532472380952</v>
      </c>
      <c r="K91" s="54"/>
      <c r="L91" s="54">
        <f t="shared" si="16"/>
        <v>7722.942961799999</v>
      </c>
      <c r="M91" s="54">
        <f t="shared" si="13"/>
        <v>8826.194158804745</v>
      </c>
      <c r="N91" s="54"/>
      <c r="O91" s="54">
        <v>2677.1101559999997</v>
      </c>
    </row>
    <row r="92" spans="1:15" ht="15">
      <c r="A92" s="55" t="s">
        <v>125</v>
      </c>
      <c r="B92" s="29" t="s">
        <v>17</v>
      </c>
      <c r="C92" s="52"/>
      <c r="D92" s="52"/>
      <c r="E92" s="52"/>
      <c r="F92" s="53">
        <v>955.2940064999999</v>
      </c>
      <c r="G92" s="53">
        <f t="shared" si="15"/>
        <v>1091.7645788571426</v>
      </c>
      <c r="H92" s="53"/>
      <c r="I92" s="53">
        <f t="shared" si="11"/>
        <v>212.287557</v>
      </c>
      <c r="J92" s="53">
        <f t="shared" si="12"/>
        <v>242.61435085714285</v>
      </c>
      <c r="K92" s="53"/>
      <c r="L92" s="53">
        <f t="shared" si="16"/>
        <v>3630.1172246999995</v>
      </c>
      <c r="M92" s="53">
        <f t="shared" si="13"/>
        <v>4148.693005102292</v>
      </c>
      <c r="N92" s="53"/>
      <c r="O92" s="53">
        <v>2570.017959</v>
      </c>
    </row>
    <row r="93" spans="1:15" ht="15">
      <c r="A93" s="56" t="s">
        <v>124</v>
      </c>
      <c r="B93" s="28" t="s">
        <v>17</v>
      </c>
      <c r="C93" s="4"/>
      <c r="D93" s="4"/>
      <c r="E93" s="4"/>
      <c r="F93" s="54">
        <v>1272.6899909999997</v>
      </c>
      <c r="G93" s="54">
        <f t="shared" si="15"/>
        <v>1454.5028468571425</v>
      </c>
      <c r="H93" s="54"/>
      <c r="I93" s="54">
        <f t="shared" si="11"/>
        <v>282.81999799999994</v>
      </c>
      <c r="J93" s="54">
        <f t="shared" si="12"/>
        <v>323.2228548571428</v>
      </c>
      <c r="K93" s="54"/>
      <c r="L93" s="54">
        <f t="shared" si="16"/>
        <v>4836.2219657999985</v>
      </c>
      <c r="M93" s="54">
        <f t="shared" si="13"/>
        <v>5527.094305417269</v>
      </c>
      <c r="N93" s="54"/>
      <c r="O93" s="54">
        <v>2570.017959</v>
      </c>
    </row>
    <row r="94" spans="1:15" ht="15">
      <c r="A94" s="55" t="s">
        <v>289</v>
      </c>
      <c r="B94" s="29" t="s">
        <v>30</v>
      </c>
      <c r="C94" s="52"/>
      <c r="D94" s="52"/>
      <c r="E94" s="52"/>
      <c r="F94" s="53">
        <v>485.42</v>
      </c>
      <c r="G94" s="53">
        <f>F94+(F94/35*1.25*4)</f>
        <v>554.7657142857144</v>
      </c>
      <c r="H94" s="53"/>
      <c r="I94" s="53">
        <f t="shared" si="11"/>
        <v>107.87111111111112</v>
      </c>
      <c r="J94" s="53">
        <f t="shared" si="12"/>
        <v>123.28126984126985</v>
      </c>
      <c r="K94" s="53"/>
      <c r="L94" s="53">
        <f>F94*4.33</f>
        <v>2101.8686000000002</v>
      </c>
      <c r="M94" s="53">
        <f t="shared" si="13"/>
        <v>2402.1283663049717</v>
      </c>
      <c r="N94" s="53"/>
      <c r="O94" s="53">
        <v>1793.93</v>
      </c>
    </row>
    <row r="95" spans="1:15" ht="15">
      <c r="A95" s="56" t="s">
        <v>132</v>
      </c>
      <c r="B95" s="28" t="s">
        <v>46</v>
      </c>
      <c r="C95" s="4"/>
      <c r="D95" s="4"/>
      <c r="E95" s="4"/>
      <c r="F95" s="54">
        <v>749.317347</v>
      </c>
      <c r="G95" s="54">
        <f aca="true" t="shared" si="17" ref="G95:G110">F95+(F95/35*4*1.25)</f>
        <v>856.3626822857143</v>
      </c>
      <c r="H95" s="54"/>
      <c r="I95" s="54">
        <f t="shared" si="11"/>
        <v>166.51496600000002</v>
      </c>
      <c r="J95" s="54">
        <f t="shared" si="12"/>
        <v>190.3028182857143</v>
      </c>
      <c r="K95" s="54"/>
      <c r="L95" s="54">
        <f aca="true" t="shared" si="18" ref="L95:L110">F95*3.8</f>
        <v>2847.4059186</v>
      </c>
      <c r="M95" s="54">
        <f t="shared" si="13"/>
        <v>3254.1684705950333</v>
      </c>
      <c r="N95" s="54"/>
      <c r="O95" s="54">
        <v>1873.9750589999996</v>
      </c>
    </row>
    <row r="96" spans="1:15" ht="15">
      <c r="A96" s="55" t="s">
        <v>131</v>
      </c>
      <c r="B96" s="29" t="s">
        <v>46</v>
      </c>
      <c r="C96" s="52"/>
      <c r="D96" s="52"/>
      <c r="E96" s="52"/>
      <c r="F96" s="53">
        <v>994.1829839999999</v>
      </c>
      <c r="G96" s="53">
        <f t="shared" si="17"/>
        <v>1136.2091245714284</v>
      </c>
      <c r="H96" s="53"/>
      <c r="I96" s="53">
        <f t="shared" si="11"/>
        <v>220.92955199999997</v>
      </c>
      <c r="J96" s="53">
        <f t="shared" si="12"/>
        <v>252.49091657142853</v>
      </c>
      <c r="K96" s="53"/>
      <c r="L96" s="53">
        <f t="shared" si="18"/>
        <v>3777.8953391999994</v>
      </c>
      <c r="M96" s="53">
        <f t="shared" si="13"/>
        <v>4317.581774247762</v>
      </c>
      <c r="N96" s="53"/>
      <c r="O96" s="53">
        <v>1873.9750589999996</v>
      </c>
    </row>
    <row r="97" spans="1:15" ht="31.5">
      <c r="A97" s="56" t="s">
        <v>203</v>
      </c>
      <c r="B97" s="28" t="s">
        <v>17</v>
      </c>
      <c r="C97" s="4"/>
      <c r="D97" s="4"/>
      <c r="E97" s="4"/>
      <c r="F97" s="54">
        <v>1016.6943809999999</v>
      </c>
      <c r="G97" s="54">
        <f t="shared" si="17"/>
        <v>1161.9364354285713</v>
      </c>
      <c r="H97" s="54"/>
      <c r="I97" s="54">
        <f t="shared" si="11"/>
        <v>225.93208466666664</v>
      </c>
      <c r="J97" s="54">
        <f t="shared" si="12"/>
        <v>258.20809676190476</v>
      </c>
      <c r="K97" s="54"/>
      <c r="L97" s="54">
        <f t="shared" si="18"/>
        <v>3863.4386477999997</v>
      </c>
      <c r="M97" s="54">
        <f t="shared" si="13"/>
        <v>4415.3452634285995</v>
      </c>
      <c r="N97" s="54"/>
      <c r="O97" s="54">
        <v>2623.5691829999996</v>
      </c>
    </row>
    <row r="98" spans="1:15" ht="15">
      <c r="A98" s="55" t="s">
        <v>200</v>
      </c>
      <c r="B98" s="29" t="s">
        <v>17</v>
      </c>
      <c r="C98" s="52"/>
      <c r="D98" s="52"/>
      <c r="E98" s="52"/>
      <c r="F98" s="53">
        <v>1016.6943809999999</v>
      </c>
      <c r="G98" s="53">
        <f t="shared" si="17"/>
        <v>1161.9364354285713</v>
      </c>
      <c r="H98" s="53"/>
      <c r="I98" s="53">
        <f t="shared" si="11"/>
        <v>225.93208466666664</v>
      </c>
      <c r="J98" s="53">
        <f t="shared" si="12"/>
        <v>258.20809676190476</v>
      </c>
      <c r="K98" s="53"/>
      <c r="L98" s="53">
        <f t="shared" si="18"/>
        <v>3863.4386477999997</v>
      </c>
      <c r="M98" s="53">
        <f t="shared" si="13"/>
        <v>4415.3452634285995</v>
      </c>
      <c r="N98" s="53"/>
      <c r="O98" s="53">
        <v>2623.5691829999996</v>
      </c>
    </row>
    <row r="99" spans="1:15" ht="15">
      <c r="A99" s="56" t="s">
        <v>101</v>
      </c>
      <c r="B99" s="28" t="s">
        <v>17</v>
      </c>
      <c r="C99" s="4"/>
      <c r="D99" s="4"/>
      <c r="E99" s="4"/>
      <c r="F99" s="54">
        <v>1016.6943809999999</v>
      </c>
      <c r="G99" s="54">
        <f t="shared" si="17"/>
        <v>1161.9364354285713</v>
      </c>
      <c r="H99" s="54"/>
      <c r="I99" s="54">
        <f t="shared" si="11"/>
        <v>225.93208466666664</v>
      </c>
      <c r="J99" s="54">
        <f t="shared" si="12"/>
        <v>258.20809676190476</v>
      </c>
      <c r="K99" s="54"/>
      <c r="L99" s="54">
        <f t="shared" si="18"/>
        <v>3863.4386477999997</v>
      </c>
      <c r="M99" s="54">
        <f t="shared" si="13"/>
        <v>4415.3452634285995</v>
      </c>
      <c r="N99" s="54"/>
      <c r="O99" s="54">
        <v>2623.0361309999994</v>
      </c>
    </row>
    <row r="100" spans="1:15" ht="15">
      <c r="A100" s="55" t="s">
        <v>211</v>
      </c>
      <c r="B100" s="29" t="s">
        <v>30</v>
      </c>
      <c r="C100" s="52"/>
      <c r="D100" s="52"/>
      <c r="E100" s="52"/>
      <c r="F100" s="53">
        <v>783.5982989999999</v>
      </c>
      <c r="G100" s="53">
        <f t="shared" si="17"/>
        <v>895.540913142857</v>
      </c>
      <c r="H100" s="53"/>
      <c r="I100" s="53">
        <f t="shared" si="11"/>
        <v>174.1329553333333</v>
      </c>
      <c r="J100" s="53">
        <f t="shared" si="12"/>
        <v>199.0090918095238</v>
      </c>
      <c r="K100" s="53"/>
      <c r="L100" s="53">
        <f t="shared" si="18"/>
        <v>2977.6735361999995</v>
      </c>
      <c r="M100" s="53">
        <f t="shared" si="13"/>
        <v>3403.0453030706353</v>
      </c>
      <c r="N100" s="53"/>
      <c r="O100" s="53">
        <v>2248.772121</v>
      </c>
    </row>
    <row r="101" spans="1:15" ht="31.5">
      <c r="A101" s="56" t="s">
        <v>210</v>
      </c>
      <c r="B101" s="28" t="s">
        <v>30</v>
      </c>
      <c r="C101" s="4"/>
      <c r="D101" s="4"/>
      <c r="E101" s="4"/>
      <c r="F101" s="54">
        <v>790.8863579999999</v>
      </c>
      <c r="G101" s="54">
        <f t="shared" si="17"/>
        <v>903.8701234285713</v>
      </c>
      <c r="H101" s="54"/>
      <c r="I101" s="54">
        <f t="shared" si="11"/>
        <v>175.75252399999997</v>
      </c>
      <c r="J101" s="54">
        <f t="shared" si="12"/>
        <v>200.86002742857139</v>
      </c>
      <c r="K101" s="54"/>
      <c r="L101" s="54">
        <f t="shared" si="18"/>
        <v>3005.3681603999994</v>
      </c>
      <c r="M101" s="54">
        <f t="shared" si="13"/>
        <v>3434.6962075967203</v>
      </c>
      <c r="N101" s="54"/>
      <c r="O101" s="54">
        <v>2248.772121</v>
      </c>
    </row>
    <row r="102" spans="1:15" ht="15">
      <c r="A102" s="55" t="s">
        <v>189</v>
      </c>
      <c r="B102" s="29" t="s">
        <v>17</v>
      </c>
      <c r="C102" s="52"/>
      <c r="D102" s="52"/>
      <c r="E102" s="52"/>
      <c r="F102" s="53">
        <v>1173.8241209999999</v>
      </c>
      <c r="G102" s="53">
        <f t="shared" si="17"/>
        <v>1341.513281142857</v>
      </c>
      <c r="H102" s="53"/>
      <c r="I102" s="53">
        <f t="shared" si="11"/>
        <v>260.8498046666666</v>
      </c>
      <c r="J102" s="53">
        <f t="shared" si="12"/>
        <v>298.11406247619044</v>
      </c>
      <c r="K102" s="53"/>
      <c r="L102" s="53">
        <f t="shared" si="18"/>
        <v>4460.531659799999</v>
      </c>
      <c r="M102" s="53">
        <f t="shared" si="13"/>
        <v>5097.7352384478145</v>
      </c>
      <c r="N102" s="53"/>
      <c r="O102" s="53">
        <v>2570.017959</v>
      </c>
    </row>
    <row r="103" spans="1:15" ht="15">
      <c r="A103" s="56" t="s">
        <v>199</v>
      </c>
      <c r="B103" s="28" t="s">
        <v>12</v>
      </c>
      <c r="C103" s="4"/>
      <c r="D103" s="4"/>
      <c r="E103" s="4"/>
      <c r="F103" s="54">
        <v>1422.5418224999999</v>
      </c>
      <c r="G103" s="54">
        <f t="shared" si="17"/>
        <v>1625.7620828571428</v>
      </c>
      <c r="H103" s="54"/>
      <c r="I103" s="54">
        <f t="shared" si="11"/>
        <v>316.12040499999995</v>
      </c>
      <c r="J103" s="54">
        <f t="shared" si="12"/>
        <v>361.2804628571428</v>
      </c>
      <c r="K103" s="54"/>
      <c r="L103" s="54">
        <f t="shared" si="18"/>
        <v>5405.658925499999</v>
      </c>
      <c r="M103" s="54">
        <f t="shared" si="13"/>
        <v>6177.8774579501305</v>
      </c>
      <c r="N103" s="54"/>
      <c r="O103" s="54">
        <v>2944.815021</v>
      </c>
    </row>
    <row r="104" spans="1:15" ht="15">
      <c r="A104" s="55" t="s">
        <v>198</v>
      </c>
      <c r="B104" s="29" t="s">
        <v>12</v>
      </c>
      <c r="C104" s="52"/>
      <c r="D104" s="52"/>
      <c r="E104" s="52"/>
      <c r="F104" s="53">
        <v>2060.449995</v>
      </c>
      <c r="G104" s="53">
        <f t="shared" si="17"/>
        <v>2354.799994285714</v>
      </c>
      <c r="H104" s="53"/>
      <c r="I104" s="53">
        <f aca="true" t="shared" si="19" ref="I104:I134">F104/4.5</f>
        <v>457.87777666666665</v>
      </c>
      <c r="J104" s="53">
        <f aca="true" t="shared" si="20" ref="J104:J134">I104/7*8</f>
        <v>523.2888876190476</v>
      </c>
      <c r="K104" s="53"/>
      <c r="L104" s="53">
        <f t="shared" si="18"/>
        <v>7829.709980999999</v>
      </c>
      <c r="M104" s="53">
        <f aca="true" t="shared" si="21" ref="M104:M134">L104+(L104/151.67*1.25*17.3333)</f>
        <v>8948.213244777175</v>
      </c>
      <c r="N104" s="53"/>
      <c r="O104" s="53">
        <v>2944.815021</v>
      </c>
    </row>
    <row r="105" spans="1:15" ht="15">
      <c r="A105" s="56" t="s">
        <v>201</v>
      </c>
      <c r="B105" s="28" t="s">
        <v>17</v>
      </c>
      <c r="C105" s="4"/>
      <c r="D105" s="4"/>
      <c r="E105" s="4"/>
      <c r="F105" s="54">
        <v>1016.6943809999999</v>
      </c>
      <c r="G105" s="54">
        <f t="shared" si="17"/>
        <v>1161.9364354285713</v>
      </c>
      <c r="H105" s="54"/>
      <c r="I105" s="54">
        <f t="shared" si="19"/>
        <v>225.93208466666664</v>
      </c>
      <c r="J105" s="54">
        <f t="shared" si="20"/>
        <v>258.20809676190476</v>
      </c>
      <c r="K105" s="54"/>
      <c r="L105" s="54">
        <f t="shared" si="18"/>
        <v>3863.4386477999997</v>
      </c>
      <c r="M105" s="54">
        <f t="shared" si="21"/>
        <v>4415.3452634285995</v>
      </c>
      <c r="N105" s="54"/>
      <c r="O105" s="54">
        <v>2570.017959</v>
      </c>
    </row>
    <row r="106" spans="1:15" ht="15">
      <c r="A106" s="55" t="s">
        <v>216</v>
      </c>
      <c r="B106" s="29" t="s">
        <v>46</v>
      </c>
      <c r="C106" s="52"/>
      <c r="D106" s="52"/>
      <c r="E106" s="52"/>
      <c r="F106" s="53">
        <v>666.284247</v>
      </c>
      <c r="G106" s="53">
        <f t="shared" si="17"/>
        <v>761.467710857143</v>
      </c>
      <c r="H106" s="53"/>
      <c r="I106" s="53">
        <f t="shared" si="19"/>
        <v>148.06316600000002</v>
      </c>
      <c r="J106" s="53">
        <f t="shared" si="20"/>
        <v>169.21504685714288</v>
      </c>
      <c r="K106" s="53"/>
      <c r="L106" s="53">
        <f t="shared" si="18"/>
        <v>2531.8801386</v>
      </c>
      <c r="M106" s="53">
        <f t="shared" si="21"/>
        <v>2893.568656487481</v>
      </c>
      <c r="N106" s="53"/>
      <c r="O106" s="53">
        <v>1820.4340859999998</v>
      </c>
    </row>
    <row r="107" spans="1:15" ht="15">
      <c r="A107" s="56" t="s">
        <v>153</v>
      </c>
      <c r="B107" s="28" t="s">
        <v>12</v>
      </c>
      <c r="C107" s="4"/>
      <c r="D107" s="4"/>
      <c r="E107" s="4"/>
      <c r="F107" s="54">
        <v>1635.8748809999997</v>
      </c>
      <c r="G107" s="54">
        <f t="shared" si="17"/>
        <v>1869.5712925714283</v>
      </c>
      <c r="H107" s="54"/>
      <c r="I107" s="54">
        <f t="shared" si="19"/>
        <v>363.5277513333333</v>
      </c>
      <c r="J107" s="54">
        <f t="shared" si="20"/>
        <v>415.4602872380952</v>
      </c>
      <c r="K107" s="54"/>
      <c r="L107" s="54">
        <f t="shared" si="18"/>
        <v>6216.324547799999</v>
      </c>
      <c r="M107" s="54">
        <f t="shared" si="21"/>
        <v>7104.349686953933</v>
      </c>
      <c r="N107" s="54"/>
      <c r="O107" s="54">
        <v>2944.815021</v>
      </c>
    </row>
    <row r="108" spans="1:15" ht="15">
      <c r="A108" s="55" t="s">
        <v>152</v>
      </c>
      <c r="B108" s="29" t="s">
        <v>12</v>
      </c>
      <c r="C108" s="52"/>
      <c r="D108" s="52"/>
      <c r="E108" s="52"/>
      <c r="F108" s="53">
        <v>2087.5010775</v>
      </c>
      <c r="G108" s="53">
        <f t="shared" si="17"/>
        <v>2385.715517142857</v>
      </c>
      <c r="H108" s="53"/>
      <c r="I108" s="53">
        <f t="shared" si="19"/>
        <v>463.88912833333336</v>
      </c>
      <c r="J108" s="53">
        <f t="shared" si="20"/>
        <v>530.1590038095238</v>
      </c>
      <c r="K108" s="53"/>
      <c r="L108" s="53">
        <f t="shared" si="18"/>
        <v>7932.5040945</v>
      </c>
      <c r="M108" s="53">
        <f t="shared" si="21"/>
        <v>9065.691880657421</v>
      </c>
      <c r="N108" s="53"/>
      <c r="O108" s="53">
        <v>2944.815021</v>
      </c>
    </row>
    <row r="109" spans="1:15" ht="15">
      <c r="A109" s="56" t="s">
        <v>104</v>
      </c>
      <c r="B109" s="28" t="s">
        <v>17</v>
      </c>
      <c r="C109" s="4"/>
      <c r="D109" s="4"/>
      <c r="E109" s="4"/>
      <c r="F109" s="54">
        <v>749.2490069999999</v>
      </c>
      <c r="G109" s="54">
        <f t="shared" si="17"/>
        <v>856.2845794285713</v>
      </c>
      <c r="H109" s="54"/>
      <c r="I109" s="54">
        <f t="shared" si="19"/>
        <v>166.49977933333332</v>
      </c>
      <c r="J109" s="54">
        <f t="shared" si="20"/>
        <v>190.28546209523807</v>
      </c>
      <c r="K109" s="54"/>
      <c r="L109" s="54">
        <f t="shared" si="18"/>
        <v>2847.1462265999994</v>
      </c>
      <c r="M109" s="54">
        <f t="shared" si="21"/>
        <v>3253.871680624574</v>
      </c>
      <c r="N109" s="54"/>
      <c r="O109" s="54">
        <v>2570.017959</v>
      </c>
    </row>
    <row r="110" spans="1:15" ht="15">
      <c r="A110" s="55" t="s">
        <v>202</v>
      </c>
      <c r="B110" s="29" t="s">
        <v>17</v>
      </c>
      <c r="C110" s="52"/>
      <c r="D110" s="52"/>
      <c r="E110" s="52"/>
      <c r="F110" s="53">
        <v>1016.6943809999999</v>
      </c>
      <c r="G110" s="53">
        <f t="shared" si="17"/>
        <v>1161.9364354285713</v>
      </c>
      <c r="H110" s="53"/>
      <c r="I110" s="53">
        <f t="shared" si="19"/>
        <v>225.93208466666664</v>
      </c>
      <c r="J110" s="53">
        <f t="shared" si="20"/>
        <v>258.20809676190476</v>
      </c>
      <c r="K110" s="53"/>
      <c r="L110" s="53">
        <f t="shared" si="18"/>
        <v>3863.4386477999997</v>
      </c>
      <c r="M110" s="53">
        <f t="shared" si="21"/>
        <v>4415.3452634285995</v>
      </c>
      <c r="N110" s="53"/>
      <c r="O110" s="53">
        <v>2623.5691829999996</v>
      </c>
    </row>
    <row r="111" spans="1:15" ht="15">
      <c r="A111" s="56" t="s">
        <v>292</v>
      </c>
      <c r="B111" s="28" t="s">
        <v>55</v>
      </c>
      <c r="C111" s="4"/>
      <c r="D111" s="4"/>
      <c r="E111" s="4"/>
      <c r="F111" s="54">
        <v>448.48</v>
      </c>
      <c r="G111" s="54">
        <f>F111+(F111/35*1.25*4)</f>
        <v>512.5485714285714</v>
      </c>
      <c r="H111" s="54"/>
      <c r="I111" s="54">
        <f t="shared" si="19"/>
        <v>99.66222222222223</v>
      </c>
      <c r="J111" s="54">
        <f t="shared" si="20"/>
        <v>113.89968253968254</v>
      </c>
      <c r="K111" s="54"/>
      <c r="L111" s="54">
        <f>F111*4.33</f>
        <v>1941.9184</v>
      </c>
      <c r="M111" s="54">
        <f t="shared" si="21"/>
        <v>2219.3286838623326</v>
      </c>
      <c r="N111" s="54"/>
      <c r="O111" s="54">
        <v>1688.3999999999999</v>
      </c>
    </row>
    <row r="112" spans="1:15" ht="15">
      <c r="A112" s="55" t="s">
        <v>173</v>
      </c>
      <c r="B112" s="29" t="s">
        <v>62</v>
      </c>
      <c r="C112" s="52"/>
      <c r="D112" s="52"/>
      <c r="E112" s="52"/>
      <c r="F112" s="53">
        <v>725.1454889999999</v>
      </c>
      <c r="G112" s="53">
        <f aca="true" t="shared" si="22" ref="G112:G117">F112+(F112/35*4*1.25)</f>
        <v>828.7377017142855</v>
      </c>
      <c r="H112" s="53"/>
      <c r="I112" s="53">
        <f t="shared" si="19"/>
        <v>161.14344199999996</v>
      </c>
      <c r="J112" s="53">
        <f t="shared" si="20"/>
        <v>184.16393371428566</v>
      </c>
      <c r="K112" s="53"/>
      <c r="L112" s="53">
        <f aca="true" t="shared" si="23" ref="L112:L117">F112*3.8</f>
        <v>2755.5528581999993</v>
      </c>
      <c r="M112" s="53">
        <f t="shared" si="21"/>
        <v>3149.1938580437227</v>
      </c>
      <c r="N112" s="53"/>
      <c r="O112" s="53">
        <v>1531.3046309999997</v>
      </c>
    </row>
    <row r="113" spans="1:15" ht="15">
      <c r="A113" s="56" t="s">
        <v>140</v>
      </c>
      <c r="B113" s="28" t="s">
        <v>62</v>
      </c>
      <c r="C113" s="4"/>
      <c r="D113" s="4"/>
      <c r="E113" s="4"/>
      <c r="F113" s="54">
        <v>821.832921</v>
      </c>
      <c r="G113" s="54">
        <f t="shared" si="22"/>
        <v>939.2376240000001</v>
      </c>
      <c r="H113" s="54"/>
      <c r="I113" s="54">
        <f t="shared" si="19"/>
        <v>182.62953800000003</v>
      </c>
      <c r="J113" s="54">
        <f t="shared" si="20"/>
        <v>208.71947200000002</v>
      </c>
      <c r="K113" s="54"/>
      <c r="L113" s="54">
        <f t="shared" si="23"/>
        <v>3122.9650998</v>
      </c>
      <c r="M113" s="54">
        <f t="shared" si="21"/>
        <v>3569.092308248963</v>
      </c>
      <c r="N113" s="54"/>
      <c r="O113" s="54">
        <v>1927.5160319999998</v>
      </c>
    </row>
    <row r="114" spans="1:15" ht="15">
      <c r="A114" s="55" t="s">
        <v>110</v>
      </c>
      <c r="B114" s="29" t="s">
        <v>46</v>
      </c>
      <c r="C114" s="52"/>
      <c r="D114" s="52"/>
      <c r="E114" s="52"/>
      <c r="F114" s="53">
        <v>686.2634459999999</v>
      </c>
      <c r="G114" s="53">
        <f t="shared" si="22"/>
        <v>784.301081142857</v>
      </c>
      <c r="H114" s="53"/>
      <c r="I114" s="53">
        <f t="shared" si="19"/>
        <v>152.502988</v>
      </c>
      <c r="J114" s="53">
        <f t="shared" si="20"/>
        <v>174.28912914285712</v>
      </c>
      <c r="K114" s="53"/>
      <c r="L114" s="53">
        <f t="shared" si="23"/>
        <v>2607.8010947999996</v>
      </c>
      <c r="M114" s="53">
        <f t="shared" si="21"/>
        <v>2980.3352043511372</v>
      </c>
      <c r="N114" s="53"/>
      <c r="O114" s="53">
        <v>1927.5160319999998</v>
      </c>
    </row>
    <row r="115" spans="1:15" ht="15">
      <c r="A115" s="56" t="s">
        <v>128</v>
      </c>
      <c r="B115" s="28" t="s">
        <v>30</v>
      </c>
      <c r="C115" s="4"/>
      <c r="D115" s="4"/>
      <c r="E115" s="4"/>
      <c r="F115" s="54">
        <v>859.5544904999999</v>
      </c>
      <c r="G115" s="54">
        <f t="shared" si="22"/>
        <v>982.347989142857</v>
      </c>
      <c r="H115" s="54"/>
      <c r="I115" s="54">
        <f t="shared" si="19"/>
        <v>191.01210899999998</v>
      </c>
      <c r="J115" s="54">
        <f t="shared" si="20"/>
        <v>218.29955314285712</v>
      </c>
      <c r="K115" s="54"/>
      <c r="L115" s="54">
        <f t="shared" si="23"/>
        <v>3266.3070639</v>
      </c>
      <c r="M115" s="54">
        <f t="shared" si="21"/>
        <v>3732.9112063696534</v>
      </c>
      <c r="N115" s="54"/>
      <c r="O115" s="54">
        <v>2248.772121</v>
      </c>
    </row>
    <row r="116" spans="1:15" ht="15">
      <c r="A116" s="55" t="s">
        <v>127</v>
      </c>
      <c r="B116" s="29" t="s">
        <v>30</v>
      </c>
      <c r="C116" s="52"/>
      <c r="D116" s="52"/>
      <c r="E116" s="52"/>
      <c r="F116" s="53">
        <v>1071.8420475</v>
      </c>
      <c r="G116" s="53">
        <f t="shared" si="22"/>
        <v>1224.96234</v>
      </c>
      <c r="H116" s="53"/>
      <c r="I116" s="53">
        <f t="shared" si="19"/>
        <v>238.18712166666668</v>
      </c>
      <c r="J116" s="53">
        <f t="shared" si="20"/>
        <v>272.21385333333336</v>
      </c>
      <c r="K116" s="53"/>
      <c r="L116" s="53">
        <f t="shared" si="23"/>
        <v>4072.9997805</v>
      </c>
      <c r="M116" s="53">
        <f t="shared" si="21"/>
        <v>4654.842985281273</v>
      </c>
      <c r="N116" s="53"/>
      <c r="O116" s="53">
        <v>2248.772121</v>
      </c>
    </row>
    <row r="117" spans="1:15" ht="15">
      <c r="A117" s="56" t="s">
        <v>193</v>
      </c>
      <c r="B117" s="28" t="s">
        <v>46</v>
      </c>
      <c r="C117" s="4"/>
      <c r="D117" s="4"/>
      <c r="E117" s="4"/>
      <c r="F117" s="54">
        <v>861.7605659999999</v>
      </c>
      <c r="G117" s="54">
        <f t="shared" si="22"/>
        <v>984.8692182857142</v>
      </c>
      <c r="H117" s="54"/>
      <c r="I117" s="54">
        <f t="shared" si="19"/>
        <v>191.50234799999998</v>
      </c>
      <c r="J117" s="54">
        <f t="shared" si="20"/>
        <v>218.85982628571426</v>
      </c>
      <c r="K117" s="54"/>
      <c r="L117" s="54">
        <f t="shared" si="23"/>
        <v>3274.6901507999996</v>
      </c>
      <c r="M117" s="54">
        <f t="shared" si="21"/>
        <v>3742.4918484895693</v>
      </c>
      <c r="N117" s="54"/>
      <c r="O117" s="54">
        <v>1927.5160319999998</v>
      </c>
    </row>
    <row r="118" spans="1:15" ht="31.5">
      <c r="A118" s="55" t="s">
        <v>294</v>
      </c>
      <c r="B118" s="29" t="s">
        <v>62</v>
      </c>
      <c r="C118" s="52"/>
      <c r="D118" s="52"/>
      <c r="E118" s="52"/>
      <c r="F118" s="53">
        <v>406.27</v>
      </c>
      <c r="G118" s="53">
        <f>F118+(F118/35*1.25*4)</f>
        <v>464.30857142857144</v>
      </c>
      <c r="H118" s="53"/>
      <c r="I118" s="53">
        <f t="shared" si="19"/>
        <v>90.28222222222222</v>
      </c>
      <c r="J118" s="53">
        <f t="shared" si="20"/>
        <v>103.17968253968253</v>
      </c>
      <c r="K118" s="53"/>
      <c r="L118" s="53">
        <f>F118*4.33</f>
        <v>1759.1490999999999</v>
      </c>
      <c r="M118" s="53">
        <f t="shared" si="21"/>
        <v>2010.4501079039196</v>
      </c>
      <c r="N118" s="53"/>
      <c r="O118" s="53">
        <v>1582.8749999999998</v>
      </c>
    </row>
    <row r="119" spans="1:15" ht="15">
      <c r="A119" s="56" t="s">
        <v>121</v>
      </c>
      <c r="B119" s="28" t="s">
        <v>62</v>
      </c>
      <c r="C119" s="4"/>
      <c r="D119" s="4"/>
      <c r="E119" s="4"/>
      <c r="F119" s="54">
        <v>574.8555779999999</v>
      </c>
      <c r="G119" s="54">
        <f aca="true" t="shared" si="24" ref="G119:G134">F119+(F119/35*4*1.25)</f>
        <v>656.9778034285713</v>
      </c>
      <c r="H119" s="54"/>
      <c r="I119" s="54">
        <f t="shared" si="19"/>
        <v>127.74568399999998</v>
      </c>
      <c r="J119" s="54">
        <f t="shared" si="20"/>
        <v>145.99506742857142</v>
      </c>
      <c r="K119" s="54"/>
      <c r="L119" s="54">
        <f aca="true" t="shared" si="25" ref="L119:L134">F119*3.8</f>
        <v>2184.4511963999994</v>
      </c>
      <c r="M119" s="54">
        <f t="shared" si="21"/>
        <v>2496.508194509053</v>
      </c>
      <c r="N119" s="54"/>
      <c r="O119" s="54">
        <v>1499.1779969999998</v>
      </c>
    </row>
    <row r="120" spans="1:15" ht="15">
      <c r="A120" s="55" t="s">
        <v>120</v>
      </c>
      <c r="B120" s="29" t="s">
        <v>62</v>
      </c>
      <c r="C120" s="52"/>
      <c r="D120" s="52"/>
      <c r="E120" s="52"/>
      <c r="F120" s="53">
        <v>625.3007489999999</v>
      </c>
      <c r="G120" s="53">
        <f t="shared" si="24"/>
        <v>714.6294274285713</v>
      </c>
      <c r="H120" s="53"/>
      <c r="I120" s="53">
        <f t="shared" si="19"/>
        <v>138.95572199999998</v>
      </c>
      <c r="J120" s="53">
        <f t="shared" si="20"/>
        <v>158.8065394285714</v>
      </c>
      <c r="K120" s="53"/>
      <c r="L120" s="53">
        <f t="shared" si="25"/>
        <v>2376.1428461999994</v>
      </c>
      <c r="M120" s="53">
        <f t="shared" si="21"/>
        <v>2715.583711203283</v>
      </c>
      <c r="N120" s="53"/>
      <c r="O120" s="53">
        <v>1499.1779969999998</v>
      </c>
    </row>
    <row r="121" spans="1:15" ht="15">
      <c r="A121" s="56" t="s">
        <v>108</v>
      </c>
      <c r="B121" s="28" t="s">
        <v>30</v>
      </c>
      <c r="C121" s="4"/>
      <c r="D121" s="4"/>
      <c r="E121" s="4"/>
      <c r="F121" s="54">
        <v>704.5056029999998</v>
      </c>
      <c r="G121" s="54">
        <f t="shared" si="24"/>
        <v>805.1492605714284</v>
      </c>
      <c r="H121" s="54"/>
      <c r="I121" s="54">
        <f t="shared" si="19"/>
        <v>156.55680066666662</v>
      </c>
      <c r="J121" s="54">
        <f t="shared" si="20"/>
        <v>178.92205790476186</v>
      </c>
      <c r="K121" s="54"/>
      <c r="L121" s="54">
        <f t="shared" si="25"/>
        <v>2677.1212913999993</v>
      </c>
      <c r="M121" s="54">
        <f t="shared" si="21"/>
        <v>3059.558049495071</v>
      </c>
      <c r="N121" s="54"/>
      <c r="O121" s="54">
        <v>2141.6901749999997</v>
      </c>
    </row>
    <row r="122" spans="1:15" ht="15">
      <c r="A122" s="55" t="s">
        <v>335</v>
      </c>
      <c r="B122" s="29" t="s">
        <v>30</v>
      </c>
      <c r="C122" s="52"/>
      <c r="D122" s="52"/>
      <c r="E122" s="52"/>
      <c r="F122" s="53">
        <v>938.6471864999999</v>
      </c>
      <c r="G122" s="53">
        <f t="shared" si="24"/>
        <v>1072.7396417142857</v>
      </c>
      <c r="H122" s="53"/>
      <c r="I122" s="53">
        <f t="shared" si="19"/>
        <v>208.58826366666665</v>
      </c>
      <c r="J122" s="53">
        <f t="shared" si="20"/>
        <v>238.38658704761903</v>
      </c>
      <c r="K122" s="53"/>
      <c r="L122" s="53">
        <f t="shared" si="25"/>
        <v>3566.8593086999995</v>
      </c>
      <c r="M122" s="53">
        <f t="shared" si="21"/>
        <v>4076.398459945217</v>
      </c>
      <c r="N122" s="53"/>
      <c r="O122" s="53">
        <v>2248.772121</v>
      </c>
    </row>
    <row r="123" spans="1:15" ht="15">
      <c r="A123" s="56" t="s">
        <v>143</v>
      </c>
      <c r="B123" s="28" t="s">
        <v>17</v>
      </c>
      <c r="C123" s="4"/>
      <c r="D123" s="4"/>
      <c r="E123" s="4"/>
      <c r="F123" s="54">
        <v>1173.8241209999999</v>
      </c>
      <c r="G123" s="54">
        <f t="shared" si="24"/>
        <v>1341.513281142857</v>
      </c>
      <c r="H123" s="54"/>
      <c r="I123" s="54">
        <f t="shared" si="19"/>
        <v>260.8498046666666</v>
      </c>
      <c r="J123" s="54">
        <f t="shared" si="20"/>
        <v>298.11406247619044</v>
      </c>
      <c r="K123" s="54"/>
      <c r="L123" s="54">
        <f t="shared" si="25"/>
        <v>4460.531659799999</v>
      </c>
      <c r="M123" s="54">
        <f t="shared" si="21"/>
        <v>5097.7352384478145</v>
      </c>
      <c r="N123" s="54"/>
      <c r="O123" s="54">
        <v>2677.1101559999997</v>
      </c>
    </row>
    <row r="124" spans="1:15" ht="15">
      <c r="A124" s="55" t="s">
        <v>144</v>
      </c>
      <c r="B124" s="29" t="s">
        <v>46</v>
      </c>
      <c r="C124" s="52"/>
      <c r="D124" s="52"/>
      <c r="E124" s="52"/>
      <c r="F124" s="53">
        <v>798.716916</v>
      </c>
      <c r="G124" s="53">
        <f t="shared" si="24"/>
        <v>912.8193325714285</v>
      </c>
      <c r="H124" s="53"/>
      <c r="I124" s="53">
        <f t="shared" si="19"/>
        <v>177.492648</v>
      </c>
      <c r="J124" s="53">
        <f t="shared" si="20"/>
        <v>202.84874057142858</v>
      </c>
      <c r="K124" s="53"/>
      <c r="L124" s="53">
        <f t="shared" si="25"/>
        <v>3035.1242807999997</v>
      </c>
      <c r="M124" s="53">
        <f t="shared" si="21"/>
        <v>3468.7031007412425</v>
      </c>
      <c r="N124" s="53"/>
      <c r="O124" s="53">
        <v>1927.5160319999998</v>
      </c>
    </row>
    <row r="125" spans="1:15" ht="15">
      <c r="A125" s="56" t="s">
        <v>174</v>
      </c>
      <c r="B125" s="28" t="s">
        <v>62</v>
      </c>
      <c r="C125" s="4"/>
      <c r="D125" s="4"/>
      <c r="E125" s="4"/>
      <c r="F125" s="54">
        <v>725.1454889999999</v>
      </c>
      <c r="G125" s="54">
        <f t="shared" si="24"/>
        <v>828.7377017142855</v>
      </c>
      <c r="H125" s="54"/>
      <c r="I125" s="54">
        <f t="shared" si="19"/>
        <v>161.14344199999996</v>
      </c>
      <c r="J125" s="54">
        <f t="shared" si="20"/>
        <v>184.16393371428566</v>
      </c>
      <c r="K125" s="54"/>
      <c r="L125" s="54">
        <f t="shared" si="25"/>
        <v>2755.5528581999993</v>
      </c>
      <c r="M125" s="54">
        <f t="shared" si="21"/>
        <v>3149.1938580437227</v>
      </c>
      <c r="N125" s="54"/>
      <c r="O125" s="54">
        <v>1531.3046309999997</v>
      </c>
    </row>
    <row r="126" spans="1:15" ht="15">
      <c r="A126" s="55" t="s">
        <v>336</v>
      </c>
      <c r="B126" s="29" t="s">
        <v>62</v>
      </c>
      <c r="C126" s="52"/>
      <c r="D126" s="52"/>
      <c r="E126" s="52"/>
      <c r="F126" s="53">
        <v>821.832921</v>
      </c>
      <c r="G126" s="53">
        <f t="shared" si="24"/>
        <v>939.2376240000001</v>
      </c>
      <c r="H126" s="53"/>
      <c r="I126" s="53">
        <f t="shared" si="19"/>
        <v>182.62953800000003</v>
      </c>
      <c r="J126" s="53">
        <f t="shared" si="20"/>
        <v>208.71947200000002</v>
      </c>
      <c r="K126" s="53"/>
      <c r="L126" s="53">
        <f t="shared" si="25"/>
        <v>3122.9650998</v>
      </c>
      <c r="M126" s="53">
        <f t="shared" si="21"/>
        <v>3569.092308248963</v>
      </c>
      <c r="N126" s="53"/>
      <c r="O126" s="53">
        <v>1927.5160319999998</v>
      </c>
    </row>
    <row r="127" spans="1:15" ht="15">
      <c r="A127" s="56" t="s">
        <v>337</v>
      </c>
      <c r="B127" s="28" t="s">
        <v>46</v>
      </c>
      <c r="C127" s="4"/>
      <c r="D127" s="4"/>
      <c r="E127" s="4"/>
      <c r="F127" s="54">
        <v>957.402396</v>
      </c>
      <c r="G127" s="54">
        <f t="shared" si="24"/>
        <v>1094.1741668571428</v>
      </c>
      <c r="H127" s="54"/>
      <c r="I127" s="54">
        <f t="shared" si="19"/>
        <v>212.75608799999998</v>
      </c>
      <c r="J127" s="54">
        <f t="shared" si="20"/>
        <v>243.14981485714284</v>
      </c>
      <c r="K127" s="54"/>
      <c r="L127" s="54">
        <f t="shared" si="25"/>
        <v>3638.1291048</v>
      </c>
      <c r="M127" s="54">
        <f t="shared" si="21"/>
        <v>4157.8494121467875</v>
      </c>
      <c r="N127" s="54"/>
      <c r="O127" s="54">
        <v>1927.5160319999998</v>
      </c>
    </row>
    <row r="128" spans="1:15" ht="15">
      <c r="A128" s="55" t="s">
        <v>183</v>
      </c>
      <c r="B128" s="29" t="s">
        <v>62</v>
      </c>
      <c r="C128" s="52"/>
      <c r="D128" s="52"/>
      <c r="E128" s="52"/>
      <c r="F128" s="53">
        <v>637.91973</v>
      </c>
      <c r="G128" s="53">
        <f t="shared" si="24"/>
        <v>729.05112</v>
      </c>
      <c r="H128" s="53"/>
      <c r="I128" s="53">
        <f t="shared" si="19"/>
        <v>141.75994</v>
      </c>
      <c r="J128" s="53">
        <f t="shared" si="20"/>
        <v>162.01136</v>
      </c>
      <c r="K128" s="53"/>
      <c r="L128" s="53">
        <f t="shared" si="25"/>
        <v>2424.0949739999996</v>
      </c>
      <c r="M128" s="53">
        <f t="shared" si="21"/>
        <v>2770.3859792485177</v>
      </c>
      <c r="N128" s="53"/>
      <c r="O128" s="53">
        <v>1531.3046309999997</v>
      </c>
    </row>
    <row r="129" spans="1:15" ht="15">
      <c r="A129" s="56" t="s">
        <v>182</v>
      </c>
      <c r="B129" s="28" t="s">
        <v>62</v>
      </c>
      <c r="C129" s="4"/>
      <c r="D129" s="4"/>
      <c r="E129" s="4"/>
      <c r="F129" s="54">
        <v>800.818371</v>
      </c>
      <c r="G129" s="54">
        <f t="shared" si="24"/>
        <v>915.2209954285713</v>
      </c>
      <c r="H129" s="54"/>
      <c r="I129" s="54">
        <f t="shared" si="19"/>
        <v>177.95963799999998</v>
      </c>
      <c r="J129" s="54">
        <f t="shared" si="20"/>
        <v>203.3824434285714</v>
      </c>
      <c r="K129" s="54"/>
      <c r="L129" s="54">
        <f t="shared" si="25"/>
        <v>3043.1098097999998</v>
      </c>
      <c r="M129" s="54">
        <f t="shared" si="21"/>
        <v>3477.8293923328533</v>
      </c>
      <c r="N129" s="54"/>
      <c r="O129" s="54">
        <v>1531.3046309999997</v>
      </c>
    </row>
    <row r="130" spans="1:15" ht="31.5">
      <c r="A130" s="55" t="s">
        <v>338</v>
      </c>
      <c r="B130" s="29" t="s">
        <v>62</v>
      </c>
      <c r="C130" s="52"/>
      <c r="D130" s="52"/>
      <c r="E130" s="52"/>
      <c r="F130" s="53">
        <v>848.1062339999999</v>
      </c>
      <c r="G130" s="53">
        <f t="shared" si="24"/>
        <v>969.2642674285713</v>
      </c>
      <c r="H130" s="53"/>
      <c r="I130" s="53">
        <f t="shared" si="19"/>
        <v>188.46805199999997</v>
      </c>
      <c r="J130" s="53">
        <f t="shared" si="20"/>
        <v>215.3920594285714</v>
      </c>
      <c r="K130" s="53"/>
      <c r="L130" s="53">
        <f t="shared" si="25"/>
        <v>3222.803689199999</v>
      </c>
      <c r="M130" s="53">
        <f t="shared" si="21"/>
        <v>3683.1932123918823</v>
      </c>
      <c r="N130" s="53"/>
      <c r="O130" s="53">
        <v>2141.6901749999997</v>
      </c>
    </row>
    <row r="131" spans="1:15" ht="31.5">
      <c r="A131" s="56" t="s">
        <v>339</v>
      </c>
      <c r="B131" s="28" t="s">
        <v>62</v>
      </c>
      <c r="C131" s="4"/>
      <c r="D131" s="4"/>
      <c r="E131" s="4"/>
      <c r="F131" s="54">
        <v>821.832921</v>
      </c>
      <c r="G131" s="54">
        <f t="shared" si="24"/>
        <v>939.2376240000001</v>
      </c>
      <c r="H131" s="54"/>
      <c r="I131" s="54">
        <f t="shared" si="19"/>
        <v>182.62953800000003</v>
      </c>
      <c r="J131" s="54">
        <f t="shared" si="20"/>
        <v>208.71947200000002</v>
      </c>
      <c r="K131" s="54"/>
      <c r="L131" s="54">
        <f t="shared" si="25"/>
        <v>3122.9650998</v>
      </c>
      <c r="M131" s="54">
        <f t="shared" si="21"/>
        <v>3569.092308248963</v>
      </c>
      <c r="N131" s="54"/>
      <c r="O131" s="54">
        <v>1927.5160319999998</v>
      </c>
    </row>
    <row r="132" spans="1:15" ht="15">
      <c r="A132" s="55" t="s">
        <v>190</v>
      </c>
      <c r="B132" s="29" t="s">
        <v>17</v>
      </c>
      <c r="C132" s="52"/>
      <c r="D132" s="52"/>
      <c r="E132" s="52"/>
      <c r="F132" s="53">
        <v>1251.8814659999998</v>
      </c>
      <c r="G132" s="53">
        <f t="shared" si="24"/>
        <v>1430.7216754285712</v>
      </c>
      <c r="H132" s="53"/>
      <c r="I132" s="53">
        <f t="shared" si="19"/>
        <v>278.1958813333333</v>
      </c>
      <c r="J132" s="53">
        <f t="shared" si="20"/>
        <v>317.9381500952381</v>
      </c>
      <c r="K132" s="53"/>
      <c r="L132" s="53">
        <f t="shared" si="25"/>
        <v>4757.149570799999</v>
      </c>
      <c r="M132" s="53">
        <f t="shared" si="21"/>
        <v>5436.726123970927</v>
      </c>
      <c r="N132" s="53"/>
      <c r="O132" s="53">
        <v>2570.017959</v>
      </c>
    </row>
    <row r="133" spans="1:18" ht="31.5">
      <c r="A133" s="56" t="s">
        <v>251</v>
      </c>
      <c r="B133" s="28" t="s">
        <v>30</v>
      </c>
      <c r="C133" s="4"/>
      <c r="D133" s="4"/>
      <c r="E133" s="4"/>
      <c r="F133" s="54">
        <v>938.6471864999999</v>
      </c>
      <c r="G133" s="54">
        <f t="shared" si="24"/>
        <v>1072.7396417142857</v>
      </c>
      <c r="H133" s="54"/>
      <c r="I133" s="54">
        <f t="shared" si="19"/>
        <v>208.58826366666665</v>
      </c>
      <c r="J133" s="54">
        <f t="shared" si="20"/>
        <v>238.38658704761903</v>
      </c>
      <c r="K133" s="54"/>
      <c r="L133" s="54">
        <f t="shared" si="25"/>
        <v>3566.8593086999995</v>
      </c>
      <c r="M133" s="54">
        <f t="shared" si="21"/>
        <v>4076.398459945217</v>
      </c>
      <c r="N133" s="54"/>
      <c r="O133" s="54">
        <v>2248.772121</v>
      </c>
      <c r="Q133" s="57"/>
      <c r="R133" s="57"/>
    </row>
    <row r="134" spans="1:18" ht="15">
      <c r="A134" s="55" t="s">
        <v>145</v>
      </c>
      <c r="B134" s="29" t="s">
        <v>46</v>
      </c>
      <c r="C134" s="52"/>
      <c r="D134" s="52"/>
      <c r="E134" s="52"/>
      <c r="F134" s="53">
        <v>840.7460159999998</v>
      </c>
      <c r="G134" s="53">
        <f t="shared" si="24"/>
        <v>960.8525897142855</v>
      </c>
      <c r="H134" s="53"/>
      <c r="I134" s="53">
        <f t="shared" si="19"/>
        <v>186.83244799999997</v>
      </c>
      <c r="J134" s="53">
        <f t="shared" si="20"/>
        <v>213.52279771428567</v>
      </c>
      <c r="K134" s="53"/>
      <c r="L134" s="53">
        <f t="shared" si="25"/>
        <v>3194.834860799999</v>
      </c>
      <c r="M134" s="53">
        <f t="shared" si="21"/>
        <v>3651.22893257346</v>
      </c>
      <c r="N134" s="53"/>
      <c r="O134" s="53">
        <v>2034.5979779999998</v>
      </c>
      <c r="Q134" s="57"/>
      <c r="R134" s="57"/>
    </row>
    <row r="135" spans="1:15" ht="31.5">
      <c r="A135" s="56" t="s">
        <v>340</v>
      </c>
      <c r="B135" s="28" t="s">
        <v>62</v>
      </c>
      <c r="C135" s="4"/>
      <c r="D135" s="4"/>
      <c r="E135" s="4"/>
      <c r="F135" s="54">
        <v>637.91973</v>
      </c>
      <c r="G135" s="54">
        <v>729.05112</v>
      </c>
      <c r="H135" s="54"/>
      <c r="I135" s="54">
        <v>141.75994</v>
      </c>
      <c r="J135" s="54">
        <v>162.01136</v>
      </c>
      <c r="K135" s="54"/>
      <c r="L135" s="54">
        <v>2424.0949739999996</v>
      </c>
      <c r="M135" s="54">
        <v>2770.3859792485177</v>
      </c>
      <c r="N135" s="54"/>
      <c r="O135" s="54">
        <v>1606.259943</v>
      </c>
    </row>
    <row r="136" spans="1:15" ht="31.5">
      <c r="A136" s="55" t="s">
        <v>150</v>
      </c>
      <c r="B136" s="29" t="s">
        <v>62</v>
      </c>
      <c r="C136" s="52"/>
      <c r="D136" s="52"/>
      <c r="E136" s="52"/>
      <c r="F136" s="53">
        <v>606.3876539999999</v>
      </c>
      <c r="G136" s="53">
        <f>F136+(F136/35*4*1.25)</f>
        <v>693.0144617142855</v>
      </c>
      <c r="H136" s="53"/>
      <c r="I136" s="53">
        <f aca="true" t="shared" si="26" ref="I136:I142">F136/4.5</f>
        <v>134.75281199999998</v>
      </c>
      <c r="J136" s="53">
        <f aca="true" t="shared" si="27" ref="J136:J142">I136/7*8</f>
        <v>154.0032137142857</v>
      </c>
      <c r="K136" s="53"/>
      <c r="L136" s="53">
        <f>F136*3.8</f>
        <v>2304.2730851999995</v>
      </c>
      <c r="M136" s="53">
        <f aca="true" t="shared" si="28" ref="M136:M142">L136+(L136/151.67*1.25*17.3333)</f>
        <v>2633.4470868787853</v>
      </c>
      <c r="N136" s="53"/>
      <c r="O136" s="53">
        <v>1499.1779969999998</v>
      </c>
    </row>
    <row r="137" spans="1:15" ht="15">
      <c r="A137" s="56" t="s">
        <v>149</v>
      </c>
      <c r="B137" s="28" t="s">
        <v>62</v>
      </c>
      <c r="C137" s="4"/>
      <c r="D137" s="4"/>
      <c r="E137" s="4"/>
      <c r="F137" s="54">
        <v>606.3876539999999</v>
      </c>
      <c r="G137" s="54">
        <f>F137+(F137/35*4*1.25)</f>
        <v>693.0144617142855</v>
      </c>
      <c r="H137" s="54"/>
      <c r="I137" s="54">
        <f t="shared" si="26"/>
        <v>134.75281199999998</v>
      </c>
      <c r="J137" s="54">
        <f t="shared" si="27"/>
        <v>154.0032137142857</v>
      </c>
      <c r="K137" s="54"/>
      <c r="L137" s="54">
        <f>F137*3.8</f>
        <v>2304.2730851999995</v>
      </c>
      <c r="M137" s="54">
        <f t="shared" si="28"/>
        <v>2633.4470868787853</v>
      </c>
      <c r="N137" s="54"/>
      <c r="O137" s="54">
        <v>1499.1779969999998</v>
      </c>
    </row>
    <row r="138" spans="1:15" ht="31.5">
      <c r="A138" s="55" t="s">
        <v>157</v>
      </c>
      <c r="B138" s="29" t="s">
        <v>30</v>
      </c>
      <c r="C138" s="52"/>
      <c r="D138" s="52"/>
      <c r="E138" s="52"/>
      <c r="F138" s="53">
        <v>1095.7870769999997</v>
      </c>
      <c r="G138" s="53">
        <f>F138+(F138/35*4*1.25)</f>
        <v>1252.3280879999998</v>
      </c>
      <c r="H138" s="53"/>
      <c r="I138" s="53">
        <f t="shared" si="26"/>
        <v>243.50823933333328</v>
      </c>
      <c r="J138" s="53">
        <f t="shared" si="27"/>
        <v>278.2951306666666</v>
      </c>
      <c r="K138" s="53"/>
      <c r="L138" s="53">
        <f>F138*3.8</f>
        <v>4163.990892599999</v>
      </c>
      <c r="M138" s="53">
        <f t="shared" si="28"/>
        <v>4758.832517004163</v>
      </c>
      <c r="N138" s="53"/>
      <c r="O138" s="53">
        <v>2355.8540669999998</v>
      </c>
    </row>
    <row r="139" spans="1:15" ht="31.5">
      <c r="A139" s="56" t="s">
        <v>156</v>
      </c>
      <c r="B139" s="28" t="s">
        <v>30</v>
      </c>
      <c r="C139" s="4"/>
      <c r="D139" s="4"/>
      <c r="E139" s="4"/>
      <c r="F139" s="54">
        <v>1311.2009879999998</v>
      </c>
      <c r="G139" s="54">
        <f>F139+(F139/35*4*1.25)</f>
        <v>1498.5154148571428</v>
      </c>
      <c r="H139" s="54"/>
      <c r="I139" s="54">
        <f t="shared" si="26"/>
        <v>291.37799733333327</v>
      </c>
      <c r="J139" s="54">
        <f t="shared" si="27"/>
        <v>333.0034255238094</v>
      </c>
      <c r="K139" s="54"/>
      <c r="L139" s="54">
        <f>F139*3.8</f>
        <v>4982.563754399999</v>
      </c>
      <c r="M139" s="54">
        <f t="shared" si="28"/>
        <v>5694.3415641526</v>
      </c>
      <c r="N139" s="54"/>
      <c r="O139" s="54">
        <v>2355.8540669999998</v>
      </c>
    </row>
    <row r="140" spans="1:15" ht="15">
      <c r="A140" s="55" t="s">
        <v>151</v>
      </c>
      <c r="B140" s="29" t="s">
        <v>62</v>
      </c>
      <c r="C140" s="52"/>
      <c r="D140" s="52"/>
      <c r="E140" s="52"/>
      <c r="F140" s="53">
        <v>606.3876539999999</v>
      </c>
      <c r="G140" s="53">
        <f>F140+(F140/35*4*1.25)</f>
        <v>693.0144617142855</v>
      </c>
      <c r="H140" s="53"/>
      <c r="I140" s="53">
        <f t="shared" si="26"/>
        <v>134.75281199999998</v>
      </c>
      <c r="J140" s="53">
        <f t="shared" si="27"/>
        <v>154.0032137142857</v>
      </c>
      <c r="K140" s="53"/>
      <c r="L140" s="53">
        <f>F140*3.8</f>
        <v>2304.2730851999995</v>
      </c>
      <c r="M140" s="53">
        <f t="shared" si="28"/>
        <v>2633.4470868787853</v>
      </c>
      <c r="N140" s="53"/>
      <c r="O140" s="53">
        <v>1499.1779969999998</v>
      </c>
    </row>
    <row r="141" spans="1:15" ht="31.5">
      <c r="A141" s="56" t="s">
        <v>288</v>
      </c>
      <c r="B141" s="28" t="s">
        <v>30</v>
      </c>
      <c r="C141" s="4"/>
      <c r="D141" s="4"/>
      <c r="E141" s="4"/>
      <c r="F141" s="54">
        <v>506.52</v>
      </c>
      <c r="G141" s="54">
        <f>F141+(F141/35*1.25*4)</f>
        <v>578.88</v>
      </c>
      <c r="H141" s="54"/>
      <c r="I141" s="54">
        <f t="shared" si="26"/>
        <v>112.56</v>
      </c>
      <c r="J141" s="54">
        <f t="shared" si="27"/>
        <v>128.64000000000001</v>
      </c>
      <c r="K141" s="54"/>
      <c r="L141" s="54">
        <f>F141*4.33</f>
        <v>2193.2316</v>
      </c>
      <c r="M141" s="54">
        <f t="shared" si="28"/>
        <v>2506.542911500956</v>
      </c>
      <c r="N141" s="54"/>
      <c r="O141" s="54">
        <v>1899.4499999999998</v>
      </c>
    </row>
    <row r="142" spans="1:15" ht="15">
      <c r="A142" s="55" t="s">
        <v>256</v>
      </c>
      <c r="B142" s="29" t="s">
        <v>46</v>
      </c>
      <c r="C142" s="52"/>
      <c r="D142" s="52"/>
      <c r="E142" s="52"/>
      <c r="F142" s="53">
        <v>798.716916</v>
      </c>
      <c r="G142" s="53">
        <f>F142+(F142/35*4*1.25)</f>
        <v>912.8193325714285</v>
      </c>
      <c r="H142" s="53"/>
      <c r="I142" s="53">
        <f t="shared" si="26"/>
        <v>177.492648</v>
      </c>
      <c r="J142" s="53">
        <f t="shared" si="27"/>
        <v>202.84874057142858</v>
      </c>
      <c r="K142" s="53"/>
      <c r="L142" s="53">
        <f>F142*3.8</f>
        <v>3035.1242807999997</v>
      </c>
      <c r="M142" s="53">
        <f t="shared" si="28"/>
        <v>3468.7031007412425</v>
      </c>
      <c r="N142" s="53"/>
      <c r="O142" s="53">
        <v>1927.5160319999998</v>
      </c>
    </row>
    <row r="143" spans="1:15" ht="15">
      <c r="A143" s="56" t="s">
        <v>341</v>
      </c>
      <c r="B143" s="28" t="s">
        <v>62</v>
      </c>
      <c r="C143" s="4"/>
      <c r="D143" s="4"/>
      <c r="E143" s="4"/>
      <c r="F143" s="54">
        <v>821.832921</v>
      </c>
      <c r="G143" s="54">
        <v>939.2376240000001</v>
      </c>
      <c r="H143" s="54"/>
      <c r="I143" s="54">
        <v>182.62953800000003</v>
      </c>
      <c r="J143" s="54">
        <v>208.71947200000002</v>
      </c>
      <c r="K143" s="54"/>
      <c r="L143" s="54">
        <v>3122.9650998</v>
      </c>
      <c r="M143" s="54">
        <v>3569.092308248963</v>
      </c>
      <c r="N143" s="54"/>
      <c r="O143" s="54">
        <v>1927.5160319999998</v>
      </c>
    </row>
    <row r="144" spans="1:15" ht="15">
      <c r="A144" s="55" t="s">
        <v>139</v>
      </c>
      <c r="B144" s="29" t="s">
        <v>62</v>
      </c>
      <c r="C144" s="52"/>
      <c r="D144" s="52"/>
      <c r="E144" s="52"/>
      <c r="F144" s="53">
        <v>821.832921</v>
      </c>
      <c r="G144" s="53">
        <f aca="true" t="shared" si="29" ref="G144:G150">F144+(F144/35*4*1.25)</f>
        <v>939.2376240000001</v>
      </c>
      <c r="H144" s="53"/>
      <c r="I144" s="53">
        <f aca="true" t="shared" si="30" ref="I144:I150">F144/4.5</f>
        <v>182.62953800000003</v>
      </c>
      <c r="J144" s="53">
        <f aca="true" t="shared" si="31" ref="J144:J150">I144/7*8</f>
        <v>208.71947200000002</v>
      </c>
      <c r="K144" s="53"/>
      <c r="L144" s="53">
        <f aca="true" t="shared" si="32" ref="L144:L150">F144*3.8</f>
        <v>3122.9650998</v>
      </c>
      <c r="M144" s="53">
        <f aca="true" t="shared" si="33" ref="M144:M150">L144+(L144/151.67*1.25*17.3333)</f>
        <v>3569.092308248963</v>
      </c>
      <c r="N144" s="53"/>
      <c r="O144" s="53">
        <v>1927.5160319999998</v>
      </c>
    </row>
    <row r="145" spans="1:15" ht="31.5">
      <c r="A145" s="56" t="s">
        <v>254</v>
      </c>
      <c r="B145" s="28" t="s">
        <v>30</v>
      </c>
      <c r="C145" s="4"/>
      <c r="D145" s="4"/>
      <c r="E145" s="4"/>
      <c r="F145" s="54">
        <v>787.760004</v>
      </c>
      <c r="G145" s="54">
        <f t="shared" si="29"/>
        <v>900.2971474285714</v>
      </c>
      <c r="H145" s="54"/>
      <c r="I145" s="54">
        <f t="shared" si="30"/>
        <v>175.05777866666665</v>
      </c>
      <c r="J145" s="54">
        <f t="shared" si="31"/>
        <v>200.06603276190475</v>
      </c>
      <c r="K145" s="54"/>
      <c r="L145" s="54">
        <f t="shared" si="32"/>
        <v>2993.4880151999996</v>
      </c>
      <c r="M145" s="54">
        <f t="shared" si="33"/>
        <v>3421.1189393599043</v>
      </c>
      <c r="N145" s="54"/>
      <c r="O145" s="54">
        <v>2141.6901749999997</v>
      </c>
    </row>
    <row r="146" spans="1:15" ht="31.5">
      <c r="A146" s="55" t="s">
        <v>253</v>
      </c>
      <c r="B146" s="29" t="s">
        <v>30</v>
      </c>
      <c r="C146" s="52"/>
      <c r="D146" s="52"/>
      <c r="E146" s="52"/>
      <c r="F146" s="53">
        <v>955.2940064999999</v>
      </c>
      <c r="G146" s="53">
        <f t="shared" si="29"/>
        <v>1091.7645788571426</v>
      </c>
      <c r="H146" s="53"/>
      <c r="I146" s="53">
        <f t="shared" si="30"/>
        <v>212.287557</v>
      </c>
      <c r="J146" s="53">
        <f t="shared" si="31"/>
        <v>242.61435085714285</v>
      </c>
      <c r="K146" s="53"/>
      <c r="L146" s="53">
        <f t="shared" si="32"/>
        <v>3630.1172246999995</v>
      </c>
      <c r="M146" s="53">
        <f t="shared" si="33"/>
        <v>4148.693005102292</v>
      </c>
      <c r="N146" s="53"/>
      <c r="O146" s="53">
        <v>2141.6901749999997</v>
      </c>
    </row>
    <row r="147" spans="1:15" ht="15">
      <c r="A147" s="56" t="s">
        <v>162</v>
      </c>
      <c r="B147" s="28" t="s">
        <v>46</v>
      </c>
      <c r="C147" s="4"/>
      <c r="D147" s="4"/>
      <c r="E147" s="4"/>
      <c r="F147" s="54">
        <v>965.8082159999999</v>
      </c>
      <c r="G147" s="54">
        <f t="shared" si="29"/>
        <v>1103.780818285714</v>
      </c>
      <c r="H147" s="54"/>
      <c r="I147" s="54">
        <f t="shared" si="30"/>
        <v>214.624048</v>
      </c>
      <c r="J147" s="54">
        <f t="shared" si="31"/>
        <v>245.28462628571427</v>
      </c>
      <c r="K147" s="54"/>
      <c r="L147" s="54">
        <f t="shared" si="32"/>
        <v>3670.0712207999995</v>
      </c>
      <c r="M147" s="54">
        <f t="shared" si="33"/>
        <v>4194.354578513231</v>
      </c>
      <c r="N147" s="54"/>
      <c r="O147" s="54">
        <v>1981.057005</v>
      </c>
    </row>
    <row r="148" spans="1:15" ht="15">
      <c r="A148" s="55" t="s">
        <v>163</v>
      </c>
      <c r="B148" s="29" t="s">
        <v>46</v>
      </c>
      <c r="C148" s="52"/>
      <c r="D148" s="52"/>
      <c r="E148" s="52"/>
      <c r="F148" s="53">
        <v>724.0896359999999</v>
      </c>
      <c r="G148" s="53">
        <f t="shared" si="29"/>
        <v>827.5310125714285</v>
      </c>
      <c r="H148" s="53"/>
      <c r="I148" s="53">
        <f t="shared" si="30"/>
        <v>160.908808</v>
      </c>
      <c r="J148" s="53">
        <f t="shared" si="31"/>
        <v>183.89578057142856</v>
      </c>
      <c r="K148" s="53"/>
      <c r="L148" s="53">
        <f t="shared" si="32"/>
        <v>2751.5406167999995</v>
      </c>
      <c r="M148" s="53">
        <f t="shared" si="33"/>
        <v>3144.6084530001335</v>
      </c>
      <c r="N148" s="53"/>
      <c r="O148" s="53">
        <v>1981.057005</v>
      </c>
    </row>
    <row r="149" spans="1:15" ht="15">
      <c r="A149" s="56" t="s">
        <v>111</v>
      </c>
      <c r="B149" s="28" t="s">
        <v>55</v>
      </c>
      <c r="C149" s="4"/>
      <c r="D149" s="4"/>
      <c r="E149" s="4"/>
      <c r="F149" s="54">
        <v>574.8555779999999</v>
      </c>
      <c r="G149" s="54">
        <f t="shared" si="29"/>
        <v>656.9778034285713</v>
      </c>
      <c r="H149" s="54"/>
      <c r="I149" s="54">
        <f t="shared" si="30"/>
        <v>127.74568399999998</v>
      </c>
      <c r="J149" s="54">
        <f t="shared" si="31"/>
        <v>145.99506742857142</v>
      </c>
      <c r="K149" s="54"/>
      <c r="L149" s="54">
        <f t="shared" si="32"/>
        <v>2184.4511963999994</v>
      </c>
      <c r="M149" s="54">
        <f t="shared" si="33"/>
        <v>2496.508194509053</v>
      </c>
      <c r="N149" s="54"/>
      <c r="O149" s="54">
        <v>1908.4286699999998</v>
      </c>
    </row>
    <row r="150" spans="1:15" ht="15">
      <c r="A150" s="55" t="s">
        <v>204</v>
      </c>
      <c r="B150" s="29" t="s">
        <v>17</v>
      </c>
      <c r="C150" s="52"/>
      <c r="D150" s="52"/>
      <c r="E150" s="52"/>
      <c r="F150" s="53">
        <v>1016.6943809999999</v>
      </c>
      <c r="G150" s="53">
        <f t="shared" si="29"/>
        <v>1161.9364354285713</v>
      </c>
      <c r="H150" s="53"/>
      <c r="I150" s="53">
        <f t="shared" si="30"/>
        <v>225.93208466666664</v>
      </c>
      <c r="J150" s="53">
        <f t="shared" si="31"/>
        <v>258.20809676190476</v>
      </c>
      <c r="K150" s="53"/>
      <c r="L150" s="53">
        <f t="shared" si="32"/>
        <v>3863.4386477999997</v>
      </c>
      <c r="M150" s="53">
        <f t="shared" si="33"/>
        <v>4415.3452634285995</v>
      </c>
      <c r="N150" s="53"/>
      <c r="O150" s="53">
        <v>2623.5691829999996</v>
      </c>
    </row>
    <row r="151" spans="1:15" ht="15">
      <c r="A151" s="56" t="s">
        <v>196</v>
      </c>
      <c r="B151" s="28" t="s">
        <v>197</v>
      </c>
      <c r="C151" s="4"/>
      <c r="D151" s="4"/>
      <c r="E151" s="4"/>
      <c r="F151" s="54"/>
      <c r="G151" s="54"/>
      <c r="H151" s="54"/>
      <c r="I151" s="54"/>
      <c r="J151" s="54"/>
      <c r="K151" s="54"/>
      <c r="L151" s="54"/>
      <c r="M151" s="54"/>
      <c r="N151" s="54"/>
      <c r="O151" s="54"/>
    </row>
    <row r="152" spans="1:15" ht="31.5">
      <c r="A152" s="55" t="s">
        <v>217</v>
      </c>
      <c r="B152" s="29" t="s">
        <v>46</v>
      </c>
      <c r="C152" s="52"/>
      <c r="D152" s="52"/>
      <c r="E152" s="52"/>
      <c r="F152" s="53">
        <v>666.284247</v>
      </c>
      <c r="G152" s="53">
        <f>F152+(F152/35*4*1.25)</f>
        <v>761.467710857143</v>
      </c>
      <c r="H152" s="53"/>
      <c r="I152" s="53">
        <f>F152/4.5</f>
        <v>148.06316600000002</v>
      </c>
      <c r="J152" s="53">
        <f>I152/7*8</f>
        <v>169.21504685714288</v>
      </c>
      <c r="K152" s="53"/>
      <c r="L152" s="53">
        <f>F152*3.8</f>
        <v>2531.8801386</v>
      </c>
      <c r="M152" s="53">
        <f>L152+(L152/151.67*1.25*17.3333)</f>
        <v>2893.568656487481</v>
      </c>
      <c r="N152" s="53"/>
      <c r="O152" s="53">
        <v>1820.4340859999998</v>
      </c>
    </row>
    <row r="153" spans="1:15" ht="15">
      <c r="A153" s="56" t="s">
        <v>177</v>
      </c>
      <c r="B153" s="28" t="s">
        <v>46</v>
      </c>
      <c r="C153" s="4"/>
      <c r="D153" s="4"/>
      <c r="E153" s="4"/>
      <c r="F153" s="54">
        <v>957.402396</v>
      </c>
      <c r="G153" s="54">
        <f>F153+(F153/35*4*1.25)</f>
        <v>1094.1741668571428</v>
      </c>
      <c r="H153" s="54"/>
      <c r="I153" s="54">
        <f>F153/4.5</f>
        <v>212.75608799999998</v>
      </c>
      <c r="J153" s="54">
        <f>I153/7*8</f>
        <v>243.14981485714284</v>
      </c>
      <c r="K153" s="54"/>
      <c r="L153" s="54">
        <f>F153*3.8</f>
        <v>3638.1291048</v>
      </c>
      <c r="M153" s="54">
        <f>L153+(L153/151.67*1.25*17.3333)</f>
        <v>4157.8494121467875</v>
      </c>
      <c r="N153" s="54"/>
      <c r="O153" s="54">
        <v>1927.5160319999998</v>
      </c>
    </row>
    <row r="154" spans="1:15" ht="15">
      <c r="A154" s="55" t="s">
        <v>146</v>
      </c>
      <c r="B154" s="29" t="s">
        <v>46</v>
      </c>
      <c r="C154" s="52"/>
      <c r="D154" s="52"/>
      <c r="E154" s="52"/>
      <c r="F154" s="53">
        <v>832.422204</v>
      </c>
      <c r="G154" s="53">
        <f>F154+(F154/35*4*1.25)</f>
        <v>951.3396617142857</v>
      </c>
      <c r="H154" s="53"/>
      <c r="I154" s="53">
        <f>F154/4.5</f>
        <v>184.982712</v>
      </c>
      <c r="J154" s="53">
        <f>I154/7*8</f>
        <v>211.4088137142857</v>
      </c>
      <c r="K154" s="53"/>
      <c r="L154" s="53">
        <f>F154*3.8</f>
        <v>3163.2043751999995</v>
      </c>
      <c r="M154" s="53">
        <f>L154+(L154/151.67*1.25*17.3333)</f>
        <v>3615.0799141715675</v>
      </c>
      <c r="N154" s="53"/>
      <c r="O154" s="53">
        <v>2204.672319</v>
      </c>
    </row>
    <row r="155" spans="1:15" ht="15">
      <c r="A155" s="56" t="s">
        <v>237</v>
      </c>
      <c r="B155" s="28" t="s">
        <v>197</v>
      </c>
      <c r="C155" s="4"/>
      <c r="D155" s="4"/>
      <c r="E155" s="4"/>
      <c r="F155" s="54"/>
      <c r="G155" s="54"/>
      <c r="H155" s="54"/>
      <c r="I155" s="54"/>
      <c r="J155" s="54"/>
      <c r="K155" s="54"/>
      <c r="L155" s="54"/>
      <c r="M155" s="54"/>
      <c r="N155" s="54"/>
      <c r="O155" s="54"/>
    </row>
    <row r="156" spans="1:15" ht="31.5">
      <c r="A156" s="55" t="s">
        <v>215</v>
      </c>
      <c r="B156" s="29" t="s">
        <v>46</v>
      </c>
      <c r="C156" s="52"/>
      <c r="D156" s="52"/>
      <c r="E156" s="52"/>
      <c r="F156" s="53">
        <v>741.9571289999999</v>
      </c>
      <c r="G156" s="53">
        <f aca="true" t="shared" si="34" ref="G156:G180">F156+(F156/35*4*1.25)</f>
        <v>847.9510045714285</v>
      </c>
      <c r="H156" s="53"/>
      <c r="I156" s="53">
        <f aca="true" t="shared" si="35" ref="I156:I186">F156/4.5</f>
        <v>164.879362</v>
      </c>
      <c r="J156" s="53">
        <f aca="true" t="shared" si="36" ref="J156:J186">I156/7*8</f>
        <v>188.43355657142857</v>
      </c>
      <c r="K156" s="53"/>
      <c r="L156" s="53">
        <f aca="true" t="shared" si="37" ref="L156:L164">F156*3.8</f>
        <v>2819.4370901999996</v>
      </c>
      <c r="M156" s="53">
        <f aca="true" t="shared" si="38" ref="M156:M186">L156+(L156/151.67*1.25*17.3333)</f>
        <v>3222.2041907766106</v>
      </c>
      <c r="N156" s="53"/>
      <c r="O156" s="53">
        <v>1927.5160319999998</v>
      </c>
    </row>
    <row r="157" spans="1:15" ht="15">
      <c r="A157" s="56" t="s">
        <v>226</v>
      </c>
      <c r="B157" s="28" t="s">
        <v>55</v>
      </c>
      <c r="C157" s="4"/>
      <c r="D157" s="4"/>
      <c r="E157" s="4"/>
      <c r="F157" s="54">
        <v>637.91973</v>
      </c>
      <c r="G157" s="54">
        <f t="shared" si="34"/>
        <v>729.05112</v>
      </c>
      <c r="H157" s="54"/>
      <c r="I157" s="54">
        <f t="shared" si="35"/>
        <v>141.75994</v>
      </c>
      <c r="J157" s="54">
        <f t="shared" si="36"/>
        <v>162.01136</v>
      </c>
      <c r="K157" s="54"/>
      <c r="L157" s="54">
        <f t="shared" si="37"/>
        <v>2424.0949739999996</v>
      </c>
      <c r="M157" s="54">
        <f t="shared" si="38"/>
        <v>2770.3859792485177</v>
      </c>
      <c r="N157" s="54"/>
      <c r="O157" s="54">
        <v>1766.893113</v>
      </c>
    </row>
    <row r="158" spans="1:15" ht="15">
      <c r="A158" s="55" t="s">
        <v>225</v>
      </c>
      <c r="B158" s="29" t="s">
        <v>55</v>
      </c>
      <c r="C158" s="52"/>
      <c r="D158" s="52"/>
      <c r="E158" s="52"/>
      <c r="F158" s="53">
        <v>806.066883</v>
      </c>
      <c r="G158" s="53">
        <f t="shared" si="34"/>
        <v>921.2192948571428</v>
      </c>
      <c r="H158" s="53"/>
      <c r="I158" s="53">
        <f t="shared" si="35"/>
        <v>179.12597399999999</v>
      </c>
      <c r="J158" s="53">
        <f t="shared" si="36"/>
        <v>204.71539885714284</v>
      </c>
      <c r="K158" s="53"/>
      <c r="L158" s="53">
        <f t="shared" si="37"/>
        <v>3063.0541553999997</v>
      </c>
      <c r="M158" s="53">
        <f t="shared" si="38"/>
        <v>3500.6228620640964</v>
      </c>
      <c r="N158" s="53"/>
      <c r="O158" s="53">
        <v>1766.893113</v>
      </c>
    </row>
    <row r="159" spans="1:15" ht="15">
      <c r="A159" s="56" t="s">
        <v>136</v>
      </c>
      <c r="B159" s="28" t="s">
        <v>46</v>
      </c>
      <c r="C159" s="4"/>
      <c r="D159" s="4"/>
      <c r="E159" s="4"/>
      <c r="F159" s="54">
        <v>749.317347</v>
      </c>
      <c r="G159" s="54">
        <f t="shared" si="34"/>
        <v>856.3626822857143</v>
      </c>
      <c r="H159" s="54"/>
      <c r="I159" s="54">
        <f t="shared" si="35"/>
        <v>166.51496600000002</v>
      </c>
      <c r="J159" s="54">
        <f t="shared" si="36"/>
        <v>190.3028182857143</v>
      </c>
      <c r="K159" s="54"/>
      <c r="L159" s="54">
        <f t="shared" si="37"/>
        <v>2847.4059186</v>
      </c>
      <c r="M159" s="54">
        <f t="shared" si="38"/>
        <v>3254.1684705950333</v>
      </c>
      <c r="N159" s="54"/>
      <c r="O159" s="54">
        <v>1873.9750589999996</v>
      </c>
    </row>
    <row r="160" spans="1:15" ht="15">
      <c r="A160" s="55" t="s">
        <v>135</v>
      </c>
      <c r="B160" s="29" t="s">
        <v>46</v>
      </c>
      <c r="C160" s="52"/>
      <c r="D160" s="52"/>
      <c r="E160" s="52"/>
      <c r="F160" s="53">
        <v>994.1829839999999</v>
      </c>
      <c r="G160" s="53">
        <f t="shared" si="34"/>
        <v>1136.2091245714284</v>
      </c>
      <c r="H160" s="53"/>
      <c r="I160" s="53">
        <f t="shared" si="35"/>
        <v>220.92955199999997</v>
      </c>
      <c r="J160" s="53">
        <f t="shared" si="36"/>
        <v>252.49091657142853</v>
      </c>
      <c r="K160" s="53"/>
      <c r="L160" s="53">
        <f t="shared" si="37"/>
        <v>3777.8953391999994</v>
      </c>
      <c r="M160" s="53">
        <f t="shared" si="38"/>
        <v>4317.581774247762</v>
      </c>
      <c r="N160" s="53"/>
      <c r="O160" s="53">
        <v>1873.9750589999996</v>
      </c>
    </row>
    <row r="161" spans="1:15" ht="31.5">
      <c r="A161" s="56" t="s">
        <v>227</v>
      </c>
      <c r="B161" s="28" t="s">
        <v>55</v>
      </c>
      <c r="C161" s="4"/>
      <c r="D161" s="4"/>
      <c r="E161" s="4"/>
      <c r="F161" s="54">
        <v>637.91973</v>
      </c>
      <c r="G161" s="54">
        <f t="shared" si="34"/>
        <v>729.05112</v>
      </c>
      <c r="H161" s="54"/>
      <c r="I161" s="54">
        <f t="shared" si="35"/>
        <v>141.75994</v>
      </c>
      <c r="J161" s="54">
        <f t="shared" si="36"/>
        <v>162.01136</v>
      </c>
      <c r="K161" s="54"/>
      <c r="L161" s="54">
        <f t="shared" si="37"/>
        <v>2424.0949739999996</v>
      </c>
      <c r="M161" s="54">
        <f t="shared" si="38"/>
        <v>2770.3859792485177</v>
      </c>
      <c r="N161" s="54"/>
      <c r="O161" s="54">
        <v>1606.259943</v>
      </c>
    </row>
    <row r="162" spans="1:15" ht="15">
      <c r="A162" s="55" t="s">
        <v>207</v>
      </c>
      <c r="B162" s="29" t="s">
        <v>30</v>
      </c>
      <c r="C162" s="52"/>
      <c r="D162" s="52"/>
      <c r="E162" s="52"/>
      <c r="F162" s="53">
        <v>859.5544904999999</v>
      </c>
      <c r="G162" s="53">
        <f t="shared" si="34"/>
        <v>982.347989142857</v>
      </c>
      <c r="H162" s="53"/>
      <c r="I162" s="53">
        <f t="shared" si="35"/>
        <v>191.01210899999998</v>
      </c>
      <c r="J162" s="53">
        <f t="shared" si="36"/>
        <v>218.29955314285712</v>
      </c>
      <c r="K162" s="53"/>
      <c r="L162" s="53">
        <f t="shared" si="37"/>
        <v>3266.3070639</v>
      </c>
      <c r="M162" s="53">
        <f t="shared" si="38"/>
        <v>3732.9112063696534</v>
      </c>
      <c r="N162" s="53"/>
      <c r="O162" s="53">
        <v>2355.8540669999998</v>
      </c>
    </row>
    <row r="163" spans="1:15" ht="15">
      <c r="A163" s="56" t="s">
        <v>206</v>
      </c>
      <c r="B163" s="28" t="s">
        <v>30</v>
      </c>
      <c r="C163" s="4"/>
      <c r="D163" s="4"/>
      <c r="E163" s="4"/>
      <c r="F163" s="54">
        <v>1104.110487</v>
      </c>
      <c r="G163" s="54">
        <f t="shared" si="34"/>
        <v>1261.8405565714286</v>
      </c>
      <c r="H163" s="54"/>
      <c r="I163" s="54">
        <f t="shared" si="35"/>
        <v>245.35788599999998</v>
      </c>
      <c r="J163" s="54">
        <f t="shared" si="36"/>
        <v>280.40901257142855</v>
      </c>
      <c r="K163" s="54"/>
      <c r="L163" s="54">
        <f t="shared" si="37"/>
        <v>4195.619850599999</v>
      </c>
      <c r="M163" s="54">
        <f t="shared" si="38"/>
        <v>4794.9797895827</v>
      </c>
      <c r="N163" s="54"/>
      <c r="O163" s="54">
        <v>2355.8540669999998</v>
      </c>
    </row>
    <row r="164" spans="1:15" ht="31.5">
      <c r="A164" s="55" t="s">
        <v>213</v>
      </c>
      <c r="B164" s="29" t="s">
        <v>46</v>
      </c>
      <c r="C164" s="52"/>
      <c r="D164" s="52"/>
      <c r="E164" s="52"/>
      <c r="F164" s="53">
        <v>987.8683679999998</v>
      </c>
      <c r="G164" s="53">
        <f t="shared" si="34"/>
        <v>1128.9924205714283</v>
      </c>
      <c r="H164" s="53"/>
      <c r="I164" s="53">
        <f t="shared" si="35"/>
        <v>219.52630399999995</v>
      </c>
      <c r="J164" s="53">
        <f t="shared" si="36"/>
        <v>250.88720457142853</v>
      </c>
      <c r="K164" s="53"/>
      <c r="L164" s="53">
        <f t="shared" si="37"/>
        <v>3753.899798399999</v>
      </c>
      <c r="M164" s="53">
        <f t="shared" si="38"/>
        <v>4290.15838097736</v>
      </c>
      <c r="N164" s="53"/>
      <c r="O164" s="53">
        <v>1927.5160319999998</v>
      </c>
    </row>
    <row r="165" spans="1:15" ht="15">
      <c r="A165" s="56" t="s">
        <v>236</v>
      </c>
      <c r="B165" s="28" t="s">
        <v>70</v>
      </c>
      <c r="C165" s="4"/>
      <c r="D165" s="4"/>
      <c r="E165" s="4"/>
      <c r="F165" s="54">
        <v>367.83663299999995</v>
      </c>
      <c r="G165" s="54">
        <f t="shared" si="34"/>
        <v>420.38472342857136</v>
      </c>
      <c r="H165" s="54"/>
      <c r="I165" s="54">
        <f t="shared" si="35"/>
        <v>81.74147399999998</v>
      </c>
      <c r="J165" s="54">
        <f t="shared" si="36"/>
        <v>93.4188274285714</v>
      </c>
      <c r="K165" s="54"/>
      <c r="L165" s="54">
        <v>1906.61</v>
      </c>
      <c r="M165" s="54">
        <f t="shared" si="38"/>
        <v>2178.9763472753343</v>
      </c>
      <c r="N165" s="54"/>
      <c r="O165" s="54">
        <v>1473.9530999999997</v>
      </c>
    </row>
    <row r="166" spans="1:15" ht="15">
      <c r="A166" s="55" t="s">
        <v>219</v>
      </c>
      <c r="B166" s="29" t="s">
        <v>46</v>
      </c>
      <c r="C166" s="52"/>
      <c r="D166" s="52"/>
      <c r="E166" s="52"/>
      <c r="F166" s="53">
        <v>666.284247</v>
      </c>
      <c r="G166" s="53">
        <f t="shared" si="34"/>
        <v>761.467710857143</v>
      </c>
      <c r="H166" s="53"/>
      <c r="I166" s="53">
        <f t="shared" si="35"/>
        <v>148.06316600000002</v>
      </c>
      <c r="J166" s="53">
        <f t="shared" si="36"/>
        <v>169.21504685714288</v>
      </c>
      <c r="K166" s="53"/>
      <c r="L166" s="53">
        <f aca="true" t="shared" si="39" ref="L166:L180">F166*3.8</f>
        <v>2531.8801386</v>
      </c>
      <c r="M166" s="53">
        <f t="shared" si="38"/>
        <v>2893.568656487481</v>
      </c>
      <c r="N166" s="53"/>
      <c r="O166" s="53">
        <v>1820.4340859999998</v>
      </c>
    </row>
    <row r="167" spans="1:15" ht="31.5">
      <c r="A167" s="56" t="s">
        <v>103</v>
      </c>
      <c r="B167" s="28" t="s">
        <v>17</v>
      </c>
      <c r="C167" s="4"/>
      <c r="D167" s="4"/>
      <c r="E167" s="4"/>
      <c r="F167" s="54">
        <v>749.2490069999999</v>
      </c>
      <c r="G167" s="54">
        <f t="shared" si="34"/>
        <v>856.2845794285713</v>
      </c>
      <c r="H167" s="54"/>
      <c r="I167" s="54">
        <f t="shared" si="35"/>
        <v>166.49977933333332</v>
      </c>
      <c r="J167" s="54">
        <f t="shared" si="36"/>
        <v>190.28546209523807</v>
      </c>
      <c r="K167" s="54"/>
      <c r="L167" s="54">
        <f t="shared" si="39"/>
        <v>2847.1462265999994</v>
      </c>
      <c r="M167" s="54">
        <f t="shared" si="38"/>
        <v>3253.871680624574</v>
      </c>
      <c r="N167" s="54"/>
      <c r="O167" s="54">
        <v>2570.017959</v>
      </c>
    </row>
    <row r="168" spans="1:15" ht="15">
      <c r="A168" s="55" t="s">
        <v>109</v>
      </c>
      <c r="B168" s="29" t="s">
        <v>30</v>
      </c>
      <c r="C168" s="52"/>
      <c r="D168" s="52"/>
      <c r="E168" s="52"/>
      <c r="F168" s="53">
        <v>704.5056029999998</v>
      </c>
      <c r="G168" s="53">
        <f t="shared" si="34"/>
        <v>805.1492605714284</v>
      </c>
      <c r="H168" s="53"/>
      <c r="I168" s="53">
        <f t="shared" si="35"/>
        <v>156.55680066666662</v>
      </c>
      <c r="J168" s="53">
        <f t="shared" si="36"/>
        <v>178.92205790476186</v>
      </c>
      <c r="K168" s="53"/>
      <c r="L168" s="53">
        <f t="shared" si="39"/>
        <v>2677.1212913999993</v>
      </c>
      <c r="M168" s="53">
        <f t="shared" si="38"/>
        <v>3059.558049495071</v>
      </c>
      <c r="N168" s="53"/>
      <c r="O168" s="53">
        <v>2355.8540669999998</v>
      </c>
    </row>
    <row r="169" spans="1:15" ht="15">
      <c r="A169" s="56" t="s">
        <v>220</v>
      </c>
      <c r="B169" s="28" t="s">
        <v>46</v>
      </c>
      <c r="C169" s="4"/>
      <c r="D169" s="4"/>
      <c r="E169" s="4"/>
      <c r="F169" s="54">
        <v>666.284247</v>
      </c>
      <c r="G169" s="54">
        <f t="shared" si="34"/>
        <v>761.467710857143</v>
      </c>
      <c r="H169" s="54"/>
      <c r="I169" s="54">
        <f t="shared" si="35"/>
        <v>148.06316600000002</v>
      </c>
      <c r="J169" s="54">
        <f t="shared" si="36"/>
        <v>169.21504685714288</v>
      </c>
      <c r="K169" s="54"/>
      <c r="L169" s="54">
        <f t="shared" si="39"/>
        <v>2531.8801386</v>
      </c>
      <c r="M169" s="54">
        <f t="shared" si="38"/>
        <v>2893.568656487481</v>
      </c>
      <c r="N169" s="54"/>
      <c r="O169" s="54">
        <v>1820.4340859999998</v>
      </c>
    </row>
    <row r="170" spans="1:15" ht="15">
      <c r="A170" s="55" t="s">
        <v>141</v>
      </c>
      <c r="B170" s="29" t="s">
        <v>62</v>
      </c>
      <c r="C170" s="52"/>
      <c r="D170" s="52"/>
      <c r="E170" s="52"/>
      <c r="F170" s="53">
        <v>734.6071619999999</v>
      </c>
      <c r="G170" s="53">
        <f t="shared" si="34"/>
        <v>839.5510422857142</v>
      </c>
      <c r="H170" s="53"/>
      <c r="I170" s="53">
        <f t="shared" si="35"/>
        <v>163.24603599999998</v>
      </c>
      <c r="J170" s="53">
        <f t="shared" si="36"/>
        <v>186.56689828571425</v>
      </c>
      <c r="K170" s="53"/>
      <c r="L170" s="53">
        <f t="shared" si="39"/>
        <v>2791.5072155999997</v>
      </c>
      <c r="M170" s="53">
        <f t="shared" si="38"/>
        <v>3190.2844294537567</v>
      </c>
      <c r="N170" s="53"/>
      <c r="O170" s="53">
        <v>1499.1779969999998</v>
      </c>
    </row>
    <row r="171" spans="1:15" ht="15">
      <c r="A171" s="56" t="s">
        <v>242</v>
      </c>
      <c r="B171" s="28" t="s">
        <v>30</v>
      </c>
      <c r="C171" s="4"/>
      <c r="D171" s="4"/>
      <c r="E171" s="4"/>
      <c r="F171" s="54">
        <v>859.5544904999999</v>
      </c>
      <c r="G171" s="54">
        <f t="shared" si="34"/>
        <v>982.347989142857</v>
      </c>
      <c r="H171" s="54"/>
      <c r="I171" s="54">
        <f t="shared" si="35"/>
        <v>191.01210899999998</v>
      </c>
      <c r="J171" s="54">
        <f t="shared" si="36"/>
        <v>218.29955314285712</v>
      </c>
      <c r="K171" s="54"/>
      <c r="L171" s="54">
        <f t="shared" si="39"/>
        <v>3266.3070639</v>
      </c>
      <c r="M171" s="54">
        <f t="shared" si="38"/>
        <v>3732.9112063696534</v>
      </c>
      <c r="N171" s="54"/>
      <c r="O171" s="54">
        <v>2355.8540669999998</v>
      </c>
    </row>
    <row r="172" spans="1:15" ht="15">
      <c r="A172" s="55" t="s">
        <v>241</v>
      </c>
      <c r="B172" s="29" t="s">
        <v>30</v>
      </c>
      <c r="C172" s="52"/>
      <c r="D172" s="52"/>
      <c r="E172" s="52"/>
      <c r="F172" s="53">
        <v>974.021679</v>
      </c>
      <c r="G172" s="53">
        <f t="shared" si="34"/>
        <v>1113.167633142857</v>
      </c>
      <c r="H172" s="53"/>
      <c r="I172" s="53">
        <f t="shared" si="35"/>
        <v>216.44926199999998</v>
      </c>
      <c r="J172" s="53">
        <f t="shared" si="36"/>
        <v>247.37058514285712</v>
      </c>
      <c r="K172" s="53"/>
      <c r="L172" s="53">
        <f t="shared" si="39"/>
        <v>3701.2823802</v>
      </c>
      <c r="M172" s="53">
        <f t="shared" si="38"/>
        <v>4230.024368404001</v>
      </c>
      <c r="N172" s="53"/>
      <c r="O172" s="53">
        <v>2355.8540669999998</v>
      </c>
    </row>
    <row r="173" spans="1:15" ht="15">
      <c r="A173" s="56" t="s">
        <v>230</v>
      </c>
      <c r="B173" s="28" t="s">
        <v>62</v>
      </c>
      <c r="C173" s="4"/>
      <c r="D173" s="4"/>
      <c r="E173" s="4"/>
      <c r="F173" s="54">
        <v>559.0895399999999</v>
      </c>
      <c r="G173" s="54">
        <f t="shared" si="34"/>
        <v>638.9594742857142</v>
      </c>
      <c r="H173" s="54"/>
      <c r="I173" s="54">
        <f t="shared" si="35"/>
        <v>124.24211999999999</v>
      </c>
      <c r="J173" s="54">
        <f t="shared" si="36"/>
        <v>141.99099428571427</v>
      </c>
      <c r="K173" s="54"/>
      <c r="L173" s="54">
        <f t="shared" si="39"/>
        <v>2124.540252</v>
      </c>
      <c r="M173" s="54">
        <f t="shared" si="38"/>
        <v>2428.038748324187</v>
      </c>
      <c r="N173" s="54"/>
      <c r="O173" s="54">
        <v>1531.3046309999997</v>
      </c>
    </row>
    <row r="174" spans="1:15" ht="15">
      <c r="A174" s="55" t="s">
        <v>229</v>
      </c>
      <c r="B174" s="29" t="s">
        <v>62</v>
      </c>
      <c r="C174" s="52"/>
      <c r="D174" s="52"/>
      <c r="E174" s="52"/>
      <c r="F174" s="53">
        <v>719.886726</v>
      </c>
      <c r="G174" s="53">
        <f t="shared" si="34"/>
        <v>822.7276868571428</v>
      </c>
      <c r="H174" s="53"/>
      <c r="I174" s="53">
        <f t="shared" si="35"/>
        <v>159.974828</v>
      </c>
      <c r="J174" s="53">
        <f t="shared" si="36"/>
        <v>182.82837485714285</v>
      </c>
      <c r="K174" s="53"/>
      <c r="L174" s="53">
        <f t="shared" si="39"/>
        <v>2735.5695588</v>
      </c>
      <c r="M174" s="53">
        <f t="shared" si="38"/>
        <v>3126.3558698169118</v>
      </c>
      <c r="N174" s="53"/>
      <c r="O174" s="53">
        <v>1531.3046309999997</v>
      </c>
    </row>
    <row r="175" spans="1:15" ht="15">
      <c r="A175" s="56" t="s">
        <v>342</v>
      </c>
      <c r="B175" s="28" t="s">
        <v>62</v>
      </c>
      <c r="C175" s="4"/>
      <c r="D175" s="4"/>
      <c r="E175" s="4"/>
      <c r="F175" s="54">
        <v>848.1062339999999</v>
      </c>
      <c r="G175" s="54">
        <f t="shared" si="34"/>
        <v>969.2642674285713</v>
      </c>
      <c r="H175" s="54"/>
      <c r="I175" s="54">
        <f t="shared" si="35"/>
        <v>188.46805199999997</v>
      </c>
      <c r="J175" s="54">
        <f t="shared" si="36"/>
        <v>215.3920594285714</v>
      </c>
      <c r="K175" s="54"/>
      <c r="L175" s="54">
        <f t="shared" si="39"/>
        <v>3222.803689199999</v>
      </c>
      <c r="M175" s="54">
        <f t="shared" si="38"/>
        <v>3683.1932123918823</v>
      </c>
      <c r="N175" s="54"/>
      <c r="O175" s="54">
        <v>1927.5160319999998</v>
      </c>
    </row>
    <row r="176" spans="1:15" ht="15">
      <c r="A176" s="55" t="s">
        <v>244</v>
      </c>
      <c r="B176" s="29" t="s">
        <v>46</v>
      </c>
      <c r="C176" s="52"/>
      <c r="D176" s="52"/>
      <c r="E176" s="52"/>
      <c r="F176" s="53">
        <v>798.716916</v>
      </c>
      <c r="G176" s="53">
        <f t="shared" si="34"/>
        <v>912.8193325714285</v>
      </c>
      <c r="H176" s="53"/>
      <c r="I176" s="53">
        <f t="shared" si="35"/>
        <v>177.492648</v>
      </c>
      <c r="J176" s="53">
        <f t="shared" si="36"/>
        <v>202.84874057142858</v>
      </c>
      <c r="K176" s="53"/>
      <c r="L176" s="53">
        <f t="shared" si="39"/>
        <v>3035.1242807999997</v>
      </c>
      <c r="M176" s="53">
        <f t="shared" si="38"/>
        <v>3468.7031007412425</v>
      </c>
      <c r="N176" s="53"/>
      <c r="O176" s="53">
        <v>1927.5160319999998</v>
      </c>
    </row>
    <row r="177" spans="1:15" ht="15">
      <c r="A177" s="56" t="s">
        <v>117</v>
      </c>
      <c r="B177" s="28" t="s">
        <v>46</v>
      </c>
      <c r="C177" s="4"/>
      <c r="D177" s="4"/>
      <c r="E177" s="4"/>
      <c r="F177" s="54">
        <v>718.8411239999999</v>
      </c>
      <c r="G177" s="54">
        <f t="shared" si="34"/>
        <v>821.532713142857</v>
      </c>
      <c r="H177" s="54"/>
      <c r="I177" s="54">
        <f t="shared" si="35"/>
        <v>159.742472</v>
      </c>
      <c r="J177" s="54">
        <f t="shared" si="36"/>
        <v>182.56282514285712</v>
      </c>
      <c r="K177" s="54"/>
      <c r="L177" s="54">
        <f t="shared" si="39"/>
        <v>2731.5962711999996</v>
      </c>
      <c r="M177" s="54">
        <f t="shared" si="38"/>
        <v>3121.8149832688905</v>
      </c>
      <c r="N177" s="54"/>
      <c r="O177" s="54">
        <v>1820.4340859999998</v>
      </c>
    </row>
    <row r="178" spans="1:15" ht="15">
      <c r="A178" s="55" t="s">
        <v>155</v>
      </c>
      <c r="B178" s="29" t="s">
        <v>30</v>
      </c>
      <c r="C178" s="52"/>
      <c r="D178" s="52"/>
      <c r="E178" s="52"/>
      <c r="F178" s="53">
        <v>938.6471864999999</v>
      </c>
      <c r="G178" s="53">
        <f t="shared" si="34"/>
        <v>1072.7396417142857</v>
      </c>
      <c r="H178" s="53"/>
      <c r="I178" s="53">
        <f t="shared" si="35"/>
        <v>208.58826366666665</v>
      </c>
      <c r="J178" s="53">
        <f t="shared" si="36"/>
        <v>238.38658704761903</v>
      </c>
      <c r="K178" s="53"/>
      <c r="L178" s="53">
        <f t="shared" si="39"/>
        <v>3566.8593086999995</v>
      </c>
      <c r="M178" s="53">
        <f t="shared" si="38"/>
        <v>4076.398459945217</v>
      </c>
      <c r="N178" s="53"/>
      <c r="O178" s="53">
        <v>2248.772121</v>
      </c>
    </row>
    <row r="179" spans="1:15" ht="15">
      <c r="A179" s="56" t="s">
        <v>155</v>
      </c>
      <c r="B179" s="28" t="s">
        <v>30</v>
      </c>
      <c r="C179" s="4"/>
      <c r="D179" s="4"/>
      <c r="E179" s="4"/>
      <c r="F179" s="54">
        <v>1095.7870769999997</v>
      </c>
      <c r="G179" s="54">
        <f t="shared" si="34"/>
        <v>1252.3280879999998</v>
      </c>
      <c r="H179" s="54"/>
      <c r="I179" s="54">
        <f t="shared" si="35"/>
        <v>243.50823933333328</v>
      </c>
      <c r="J179" s="54">
        <f t="shared" si="36"/>
        <v>278.2951306666666</v>
      </c>
      <c r="K179" s="54"/>
      <c r="L179" s="54">
        <f t="shared" si="39"/>
        <v>4163.990892599999</v>
      </c>
      <c r="M179" s="54">
        <f t="shared" si="38"/>
        <v>4758.832517004163</v>
      </c>
      <c r="N179" s="54"/>
      <c r="O179" s="54">
        <v>2355.8540669999998</v>
      </c>
    </row>
    <row r="180" spans="1:15" ht="15">
      <c r="A180" s="55" t="s">
        <v>343</v>
      </c>
      <c r="B180" s="29" t="s">
        <v>62</v>
      </c>
      <c r="C180" s="52"/>
      <c r="D180" s="52"/>
      <c r="E180" s="52"/>
      <c r="F180" s="53">
        <v>821.832921</v>
      </c>
      <c r="G180" s="53">
        <f t="shared" si="34"/>
        <v>939.2376240000001</v>
      </c>
      <c r="H180" s="53"/>
      <c r="I180" s="53">
        <f t="shared" si="35"/>
        <v>182.62953800000003</v>
      </c>
      <c r="J180" s="53">
        <f t="shared" si="36"/>
        <v>208.71947200000002</v>
      </c>
      <c r="K180" s="53"/>
      <c r="L180" s="53">
        <f t="shared" si="39"/>
        <v>3122.9650998</v>
      </c>
      <c r="M180" s="53">
        <f t="shared" si="38"/>
        <v>3569.092308248963</v>
      </c>
      <c r="N180" s="53"/>
      <c r="O180" s="53">
        <v>1927.5160319999998</v>
      </c>
    </row>
    <row r="181" spans="1:15" ht="15">
      <c r="A181" s="56" t="s">
        <v>290</v>
      </c>
      <c r="B181" s="28" t="s">
        <v>46</v>
      </c>
      <c r="C181" s="4"/>
      <c r="D181" s="4"/>
      <c r="E181" s="4"/>
      <c r="F181" s="54">
        <v>464.31</v>
      </c>
      <c r="G181" s="54">
        <f>F181+(F181/35*1.25*4)</f>
        <v>530.64</v>
      </c>
      <c r="H181" s="54"/>
      <c r="I181" s="54">
        <f t="shared" si="35"/>
        <v>103.18</v>
      </c>
      <c r="J181" s="54">
        <f t="shared" si="36"/>
        <v>117.92</v>
      </c>
      <c r="K181" s="54"/>
      <c r="L181" s="54">
        <f>F181*4.33</f>
        <v>2010.4623000000001</v>
      </c>
      <c r="M181" s="54">
        <f t="shared" si="38"/>
        <v>2297.664335542543</v>
      </c>
      <c r="N181" s="54"/>
      <c r="O181" s="54">
        <v>1741.16</v>
      </c>
    </row>
    <row r="182" spans="1:15" ht="15">
      <c r="A182" s="55" t="s">
        <v>255</v>
      </c>
      <c r="B182" s="29" t="s">
        <v>46</v>
      </c>
      <c r="C182" s="52"/>
      <c r="D182" s="52"/>
      <c r="E182" s="52"/>
      <c r="F182" s="53">
        <v>798.716916</v>
      </c>
      <c r="G182" s="53">
        <f>F182+(F182/35*4*1.25)</f>
        <v>912.8193325714285</v>
      </c>
      <c r="H182" s="53"/>
      <c r="I182" s="53">
        <f t="shared" si="35"/>
        <v>177.492648</v>
      </c>
      <c r="J182" s="53">
        <f t="shared" si="36"/>
        <v>202.84874057142858</v>
      </c>
      <c r="K182" s="53"/>
      <c r="L182" s="53">
        <f>F182*3.8</f>
        <v>3035.1242807999997</v>
      </c>
      <c r="M182" s="53">
        <f t="shared" si="38"/>
        <v>3468.7031007412425</v>
      </c>
      <c r="N182" s="53"/>
      <c r="O182" s="53">
        <v>2120.4808559999997</v>
      </c>
    </row>
    <row r="183" spans="1:15" ht="15">
      <c r="A183" s="56" t="s">
        <v>148</v>
      </c>
      <c r="B183" s="28" t="s">
        <v>55</v>
      </c>
      <c r="C183" s="4"/>
      <c r="D183" s="4"/>
      <c r="E183" s="4"/>
      <c r="F183" s="54">
        <v>734.6071619999999</v>
      </c>
      <c r="G183" s="54">
        <f>F183+(F183/35*4*1.25)</f>
        <v>839.5510422857142</v>
      </c>
      <c r="H183" s="54"/>
      <c r="I183" s="54">
        <f t="shared" si="35"/>
        <v>163.24603599999998</v>
      </c>
      <c r="J183" s="54">
        <f t="shared" si="36"/>
        <v>186.56689828571425</v>
      </c>
      <c r="K183" s="54"/>
      <c r="L183" s="54">
        <f>F183*3.8</f>
        <v>2791.5072155999997</v>
      </c>
      <c r="M183" s="54">
        <f t="shared" si="38"/>
        <v>3190.2844294537567</v>
      </c>
      <c r="N183" s="54"/>
      <c r="O183" s="54">
        <v>1873.9750589999996</v>
      </c>
    </row>
    <row r="184" spans="1:15" ht="15">
      <c r="A184" s="55" t="s">
        <v>147</v>
      </c>
      <c r="B184" s="29" t="s">
        <v>55</v>
      </c>
      <c r="C184" s="52"/>
      <c r="D184" s="52"/>
      <c r="E184" s="52"/>
      <c r="F184" s="53">
        <v>734.6071619999999</v>
      </c>
      <c r="G184" s="53">
        <f>F184+(F184/35*4*1.25)</f>
        <v>839.5510422857142</v>
      </c>
      <c r="H184" s="53"/>
      <c r="I184" s="53">
        <f t="shared" si="35"/>
        <v>163.24603599999998</v>
      </c>
      <c r="J184" s="53">
        <f t="shared" si="36"/>
        <v>186.56689828571425</v>
      </c>
      <c r="K184" s="53"/>
      <c r="L184" s="53">
        <f>F184*3.8</f>
        <v>2791.5072155999997</v>
      </c>
      <c r="M184" s="53">
        <f t="shared" si="38"/>
        <v>3190.2844294537567</v>
      </c>
      <c r="N184" s="53"/>
      <c r="O184" s="53">
        <v>1873.9750589999996</v>
      </c>
    </row>
    <row r="185" spans="1:15" ht="15">
      <c r="A185" s="56" t="s">
        <v>293</v>
      </c>
      <c r="B185" s="28" t="s">
        <v>62</v>
      </c>
      <c r="C185" s="4"/>
      <c r="D185" s="4"/>
      <c r="E185" s="4"/>
      <c r="F185" s="54">
        <v>406.27</v>
      </c>
      <c r="G185" s="54">
        <f>F185+(F185/35*1.25*4)</f>
        <v>464.30857142857144</v>
      </c>
      <c r="H185" s="54"/>
      <c r="I185" s="54">
        <f t="shared" si="35"/>
        <v>90.28222222222222</v>
      </c>
      <c r="J185" s="54">
        <f t="shared" si="36"/>
        <v>103.17968253968253</v>
      </c>
      <c r="K185" s="54"/>
      <c r="L185" s="54">
        <f>F185*4.33</f>
        <v>1759.1490999999999</v>
      </c>
      <c r="M185" s="54">
        <f t="shared" si="38"/>
        <v>2010.4501079039196</v>
      </c>
      <c r="N185" s="54"/>
      <c r="O185" s="54">
        <v>1582.8749999999998</v>
      </c>
    </row>
    <row r="186" spans="1:15" ht="15">
      <c r="A186" s="55" t="s">
        <v>192</v>
      </c>
      <c r="B186" s="29" t="s">
        <v>30</v>
      </c>
      <c r="C186" s="52"/>
      <c r="D186" s="52"/>
      <c r="E186" s="52"/>
      <c r="F186" s="53">
        <v>875.1659595</v>
      </c>
      <c r="G186" s="53">
        <f>F186+(F186/35*4*1.25)</f>
        <v>1000.189668</v>
      </c>
      <c r="H186" s="53"/>
      <c r="I186" s="53">
        <f t="shared" si="35"/>
        <v>194.48132433333333</v>
      </c>
      <c r="J186" s="53">
        <f t="shared" si="36"/>
        <v>222.26437066666668</v>
      </c>
      <c r="K186" s="53"/>
      <c r="L186" s="53">
        <f>F186*3.8</f>
        <v>3325.6306461</v>
      </c>
      <c r="M186" s="53">
        <f t="shared" si="38"/>
        <v>3800.709383474276</v>
      </c>
      <c r="N186" s="53"/>
      <c r="O186" s="53">
        <v>2248.772121</v>
      </c>
    </row>
    <row r="187" spans="1:13" ht="15">
      <c r="A187" s="21"/>
      <c r="B187" s="58"/>
      <c r="C187" s="21"/>
      <c r="D187" s="22"/>
      <c r="E187" s="22"/>
      <c r="F187" s="22"/>
      <c r="G187" s="22"/>
      <c r="H187" s="22"/>
      <c r="I187" s="23"/>
      <c r="J187" s="22"/>
      <c r="K187" s="23"/>
      <c r="L187" s="24"/>
      <c r="M187" s="22"/>
    </row>
    <row r="188" spans="1:15" ht="30" customHeight="1">
      <c r="A188" s="63" t="s">
        <v>259</v>
      </c>
      <c r="B188" s="63"/>
      <c r="C188" s="63"/>
      <c r="D188" s="63"/>
      <c r="E188" s="63"/>
      <c r="F188" s="63"/>
      <c r="G188" s="63"/>
      <c r="H188" s="63"/>
      <c r="I188" s="63"/>
      <c r="J188" s="63"/>
      <c r="K188" s="63"/>
      <c r="L188" s="63"/>
      <c r="M188" s="63"/>
      <c r="N188" s="25"/>
      <c r="O188" s="25"/>
    </row>
    <row r="189" spans="1:15" ht="28.5" customHeight="1">
      <c r="A189" s="63" t="s">
        <v>260</v>
      </c>
      <c r="B189" s="63"/>
      <c r="C189" s="63"/>
      <c r="D189" s="63"/>
      <c r="E189" s="63"/>
      <c r="F189" s="63"/>
      <c r="G189" s="63"/>
      <c r="H189" s="63"/>
      <c r="I189" s="63"/>
      <c r="J189" s="63"/>
      <c r="K189" s="63"/>
      <c r="L189" s="63"/>
      <c r="M189" s="63"/>
      <c r="N189" s="25"/>
      <c r="O189" s="25"/>
    </row>
    <row r="190" spans="1:15" ht="15">
      <c r="A190" s="63" t="s">
        <v>261</v>
      </c>
      <c r="B190" s="63"/>
      <c r="C190" s="63"/>
      <c r="D190" s="63"/>
      <c r="E190" s="63"/>
      <c r="F190" s="63"/>
      <c r="G190" s="63"/>
      <c r="H190" s="63"/>
      <c r="I190" s="63"/>
      <c r="J190" s="63"/>
      <c r="K190" s="63"/>
      <c r="L190" s="63"/>
      <c r="M190" s="63"/>
      <c r="N190" s="25"/>
      <c r="O190" s="25"/>
    </row>
    <row r="191" spans="1:15" ht="15">
      <c r="A191" s="63" t="s">
        <v>262</v>
      </c>
      <c r="B191" s="63"/>
      <c r="C191" s="63"/>
      <c r="D191" s="63"/>
      <c r="E191" s="63"/>
      <c r="F191" s="63"/>
      <c r="G191" s="63"/>
      <c r="H191" s="63"/>
      <c r="I191" s="63"/>
      <c r="J191" s="63"/>
      <c r="K191" s="63"/>
      <c r="L191" s="63"/>
      <c r="M191" s="63"/>
      <c r="N191" s="25"/>
      <c r="O191" s="25"/>
    </row>
    <row r="192" spans="1:15" ht="15">
      <c r="A192" s="63" t="s">
        <v>263</v>
      </c>
      <c r="B192" s="63"/>
      <c r="C192" s="63"/>
      <c r="D192" s="63"/>
      <c r="E192" s="63"/>
      <c r="F192" s="63"/>
      <c r="G192" s="63"/>
      <c r="H192" s="63"/>
      <c r="I192" s="63"/>
      <c r="J192" s="63"/>
      <c r="K192" s="63"/>
      <c r="L192" s="63"/>
      <c r="M192" s="63"/>
      <c r="N192" s="25"/>
      <c r="O192" s="25"/>
    </row>
    <row r="193" spans="1:15" ht="15">
      <c r="A193" s="63" t="s">
        <v>264</v>
      </c>
      <c r="B193" s="63"/>
      <c r="C193" s="63"/>
      <c r="D193" s="63"/>
      <c r="E193" s="63"/>
      <c r="F193" s="63"/>
      <c r="G193" s="63"/>
      <c r="H193" s="63"/>
      <c r="I193" s="63"/>
      <c r="J193" s="63"/>
      <c r="K193" s="63"/>
      <c r="L193" s="63"/>
      <c r="M193" s="63"/>
      <c r="N193" s="25"/>
      <c r="O193" s="25"/>
    </row>
    <row r="194" spans="1:15" ht="15">
      <c r="A194" s="63" t="s">
        <v>265</v>
      </c>
      <c r="B194" s="63"/>
      <c r="C194" s="63"/>
      <c r="D194" s="63"/>
      <c r="E194" s="63"/>
      <c r="F194" s="63"/>
      <c r="G194" s="63"/>
      <c r="H194" s="63"/>
      <c r="I194" s="63"/>
      <c r="J194" s="63"/>
      <c r="K194" s="63"/>
      <c r="L194" s="63"/>
      <c r="M194" s="63"/>
      <c r="N194" s="25"/>
      <c r="O194" s="25"/>
    </row>
    <row r="195" spans="1:15" ht="15">
      <c r="A195" s="63" t="s">
        <v>266</v>
      </c>
      <c r="B195" s="63"/>
      <c r="C195" s="63"/>
      <c r="D195" s="63"/>
      <c r="E195" s="63"/>
      <c r="F195" s="63"/>
      <c r="G195" s="63"/>
      <c r="H195" s="63"/>
      <c r="I195" s="63"/>
      <c r="J195" s="63"/>
      <c r="K195" s="63"/>
      <c r="L195" s="63"/>
      <c r="M195" s="63"/>
      <c r="N195" s="25"/>
      <c r="O195" s="25"/>
    </row>
    <row r="196" spans="1:15" ht="15">
      <c r="A196" s="63" t="s">
        <v>267</v>
      </c>
      <c r="B196" s="63"/>
      <c r="C196" s="63"/>
      <c r="D196" s="63"/>
      <c r="E196" s="63"/>
      <c r="F196" s="63"/>
      <c r="G196" s="63"/>
      <c r="H196" s="63"/>
      <c r="I196" s="63"/>
      <c r="J196" s="63"/>
      <c r="K196" s="63"/>
      <c r="L196" s="63"/>
      <c r="M196" s="63"/>
      <c r="N196" s="25"/>
      <c r="O196" s="25"/>
    </row>
    <row r="197" spans="1:15" ht="30" customHeight="1">
      <c r="A197" s="63" t="s">
        <v>268</v>
      </c>
      <c r="B197" s="63"/>
      <c r="C197" s="63"/>
      <c r="D197" s="63"/>
      <c r="E197" s="63"/>
      <c r="F197" s="63"/>
      <c r="G197" s="63"/>
      <c r="H197" s="63"/>
      <c r="I197" s="63"/>
      <c r="J197" s="63"/>
      <c r="K197" s="63"/>
      <c r="L197" s="63"/>
      <c r="M197" s="63"/>
      <c r="N197" s="25"/>
      <c r="O197" s="25"/>
    </row>
    <row r="198" spans="1:15" ht="36" customHeight="1">
      <c r="A198" s="63" t="s">
        <v>269</v>
      </c>
      <c r="B198" s="63"/>
      <c r="C198" s="63"/>
      <c r="D198" s="63"/>
      <c r="E198" s="63"/>
      <c r="F198" s="63"/>
      <c r="G198" s="63"/>
      <c r="H198" s="63"/>
      <c r="I198" s="63"/>
      <c r="J198" s="63"/>
      <c r="K198" s="63"/>
      <c r="L198" s="63"/>
      <c r="M198" s="63"/>
      <c r="N198" s="63"/>
      <c r="O198" s="25"/>
    </row>
    <row r="199" spans="1:15" ht="28.5" customHeight="1">
      <c r="A199" s="63" t="s">
        <v>270</v>
      </c>
      <c r="B199" s="63"/>
      <c r="C199" s="63"/>
      <c r="D199" s="63"/>
      <c r="E199" s="63"/>
      <c r="F199" s="63"/>
      <c r="G199" s="63"/>
      <c r="H199" s="63"/>
      <c r="I199" s="63"/>
      <c r="J199" s="63"/>
      <c r="K199" s="63"/>
      <c r="L199" s="63"/>
      <c r="M199" s="63"/>
      <c r="N199" s="25"/>
      <c r="O199" s="25"/>
    </row>
    <row r="200" spans="1:15" ht="15">
      <c r="A200" s="63" t="s">
        <v>271</v>
      </c>
      <c r="B200" s="63"/>
      <c r="C200" s="63"/>
      <c r="D200" s="63"/>
      <c r="E200" s="63"/>
      <c r="F200" s="63"/>
      <c r="G200" s="63"/>
      <c r="H200" s="63"/>
      <c r="I200" s="63"/>
      <c r="J200" s="63"/>
      <c r="K200" s="63"/>
      <c r="L200" s="63"/>
      <c r="M200" s="63"/>
      <c r="N200" s="25"/>
      <c r="O200" s="25"/>
    </row>
    <row r="201" spans="1:15" ht="15">
      <c r="A201" s="63" t="s">
        <v>272</v>
      </c>
      <c r="B201" s="63"/>
      <c r="C201" s="63"/>
      <c r="D201" s="63"/>
      <c r="E201" s="63"/>
      <c r="F201" s="63"/>
      <c r="G201" s="63"/>
      <c r="H201" s="63"/>
      <c r="I201" s="63"/>
      <c r="J201" s="63"/>
      <c r="K201" s="63"/>
      <c r="L201" s="63"/>
      <c r="M201" s="63"/>
      <c r="N201" s="25"/>
      <c r="O201" s="25"/>
    </row>
    <row r="202" spans="1:15" ht="15">
      <c r="A202" s="63" t="s">
        <v>273</v>
      </c>
      <c r="B202" s="63"/>
      <c r="C202" s="63"/>
      <c r="D202" s="63"/>
      <c r="E202" s="63"/>
      <c r="F202" s="63"/>
      <c r="G202" s="63"/>
      <c r="H202" s="63"/>
      <c r="I202" s="63"/>
      <c r="J202" s="63"/>
      <c r="K202" s="63"/>
      <c r="L202" s="63"/>
      <c r="M202" s="63"/>
      <c r="N202" s="25"/>
      <c r="O202" s="25"/>
    </row>
    <row r="203" spans="1:15" ht="27" customHeight="1">
      <c r="A203" s="63" t="s">
        <v>274</v>
      </c>
      <c r="B203" s="63"/>
      <c r="C203" s="63"/>
      <c r="D203" s="63"/>
      <c r="E203" s="63"/>
      <c r="F203" s="63"/>
      <c r="G203" s="63"/>
      <c r="H203" s="63"/>
      <c r="I203" s="63"/>
      <c r="J203" s="63"/>
      <c r="K203" s="63"/>
      <c r="L203" s="63"/>
      <c r="M203" s="63"/>
      <c r="N203" s="25"/>
      <c r="O203" s="25"/>
    </row>
    <row r="204" spans="1:15" ht="30" customHeight="1">
      <c r="A204" s="63" t="s">
        <v>275</v>
      </c>
      <c r="B204" s="63"/>
      <c r="C204" s="63"/>
      <c r="D204" s="63"/>
      <c r="E204" s="63"/>
      <c r="F204" s="63"/>
      <c r="G204" s="63"/>
      <c r="H204" s="63"/>
      <c r="I204" s="63"/>
      <c r="J204" s="63"/>
      <c r="K204" s="63"/>
      <c r="L204" s="63"/>
      <c r="M204" s="63"/>
      <c r="N204" s="25"/>
      <c r="O204" s="25"/>
    </row>
    <row r="205" spans="1:15" ht="28.5" customHeight="1">
      <c r="A205" s="63" t="s">
        <v>276</v>
      </c>
      <c r="B205" s="63"/>
      <c r="C205" s="63"/>
      <c r="D205" s="63"/>
      <c r="E205" s="63"/>
      <c r="F205" s="63"/>
      <c r="G205" s="63"/>
      <c r="H205" s="63"/>
      <c r="I205" s="63"/>
      <c r="J205" s="63"/>
      <c r="K205" s="63"/>
      <c r="L205" s="63"/>
      <c r="M205" s="63"/>
      <c r="N205" s="25"/>
      <c r="O205" s="25"/>
    </row>
    <row r="206" spans="1:15" ht="33.75" customHeight="1">
      <c r="A206" s="63" t="s">
        <v>277</v>
      </c>
      <c r="B206" s="63"/>
      <c r="C206" s="63"/>
      <c r="D206" s="63"/>
      <c r="E206" s="63"/>
      <c r="F206" s="63"/>
      <c r="G206" s="63"/>
      <c r="H206" s="63"/>
      <c r="I206" s="63"/>
      <c r="J206" s="63"/>
      <c r="K206" s="63"/>
      <c r="L206" s="63"/>
      <c r="M206" s="63"/>
      <c r="N206" s="25"/>
      <c r="O206" s="25"/>
    </row>
    <row r="207" spans="1:15" ht="15">
      <c r="A207" s="63" t="s">
        <v>278</v>
      </c>
      <c r="B207" s="63"/>
      <c r="C207" s="63"/>
      <c r="D207" s="63"/>
      <c r="E207" s="63"/>
      <c r="F207" s="63"/>
      <c r="G207" s="63"/>
      <c r="H207" s="63"/>
      <c r="I207" s="63"/>
      <c r="J207" s="63"/>
      <c r="K207" s="63"/>
      <c r="L207" s="63"/>
      <c r="M207" s="63"/>
      <c r="N207" s="25"/>
      <c r="O207" s="25"/>
    </row>
    <row r="208" spans="1:15" ht="15">
      <c r="A208" s="63" t="s">
        <v>279</v>
      </c>
      <c r="B208" s="63"/>
      <c r="C208" s="63"/>
      <c r="D208" s="63"/>
      <c r="E208" s="63"/>
      <c r="F208" s="63"/>
      <c r="G208" s="63"/>
      <c r="H208" s="63"/>
      <c r="I208" s="63"/>
      <c r="J208" s="63"/>
      <c r="K208" s="63"/>
      <c r="L208" s="63"/>
      <c r="M208" s="63"/>
      <c r="N208" s="25"/>
      <c r="O208" s="25"/>
    </row>
    <row r="209" spans="1:15" ht="15">
      <c r="A209" s="63" t="s">
        <v>280</v>
      </c>
      <c r="B209" s="63"/>
      <c r="C209" s="63"/>
      <c r="D209" s="63"/>
      <c r="E209" s="63"/>
      <c r="F209" s="63"/>
      <c r="G209" s="63"/>
      <c r="H209" s="63"/>
      <c r="I209" s="63"/>
      <c r="J209" s="63"/>
      <c r="K209" s="63"/>
      <c r="L209" s="63"/>
      <c r="M209" s="63"/>
      <c r="N209" s="25"/>
      <c r="O209" s="25"/>
    </row>
    <row r="210" spans="1:15" ht="15">
      <c r="A210" s="63" t="s">
        <v>281</v>
      </c>
      <c r="B210" s="63"/>
      <c r="C210" s="63"/>
      <c r="D210" s="63"/>
      <c r="E210" s="63"/>
      <c r="F210" s="63"/>
      <c r="G210" s="63"/>
      <c r="H210" s="63"/>
      <c r="I210" s="63"/>
      <c r="J210" s="63"/>
      <c r="K210" s="63"/>
      <c r="L210" s="63"/>
      <c r="M210" s="63"/>
      <c r="N210" s="25"/>
      <c r="O210" s="25"/>
    </row>
    <row r="211" spans="1:15" ht="51" customHeight="1">
      <c r="A211" s="63" t="s">
        <v>296</v>
      </c>
      <c r="B211" s="63"/>
      <c r="C211" s="63"/>
      <c r="D211" s="63"/>
      <c r="E211" s="63"/>
      <c r="F211" s="63"/>
      <c r="G211" s="63"/>
      <c r="H211" s="63"/>
      <c r="I211" s="63"/>
      <c r="J211" s="63"/>
      <c r="K211" s="63"/>
      <c r="L211" s="63"/>
      <c r="M211" s="63"/>
      <c r="N211" s="25"/>
      <c r="O211" s="25"/>
    </row>
    <row r="212" spans="1:15" ht="25.5" customHeight="1">
      <c r="A212" s="63" t="s">
        <v>282</v>
      </c>
      <c r="B212" s="63"/>
      <c r="C212" s="63"/>
      <c r="D212" s="63"/>
      <c r="E212" s="63"/>
      <c r="F212" s="63"/>
      <c r="G212" s="63"/>
      <c r="H212" s="63"/>
      <c r="I212" s="63"/>
      <c r="J212" s="63"/>
      <c r="K212" s="63"/>
      <c r="L212" s="63"/>
      <c r="M212" s="63"/>
      <c r="N212" s="25"/>
      <c r="O212" s="25"/>
    </row>
    <row r="213" spans="1:15" ht="36" customHeight="1">
      <c r="A213" s="64" t="s">
        <v>283</v>
      </c>
      <c r="B213" s="64"/>
      <c r="C213" s="64"/>
      <c r="D213" s="64"/>
      <c r="E213" s="64"/>
      <c r="F213" s="64"/>
      <c r="G213" s="64"/>
      <c r="H213" s="64"/>
      <c r="I213" s="64"/>
      <c r="J213" s="64"/>
      <c r="K213" s="64"/>
      <c r="L213" s="64"/>
      <c r="M213" s="64"/>
      <c r="N213" s="26"/>
      <c r="O213" s="26"/>
    </row>
    <row r="214" spans="1:15" ht="24.75" customHeight="1">
      <c r="A214" s="64" t="s">
        <v>284</v>
      </c>
      <c r="B214" s="64"/>
      <c r="C214" s="64"/>
      <c r="D214" s="64"/>
      <c r="E214" s="64"/>
      <c r="F214" s="64"/>
      <c r="G214" s="64"/>
      <c r="H214" s="64"/>
      <c r="I214" s="64"/>
      <c r="J214" s="64"/>
      <c r="K214" s="64"/>
      <c r="L214" s="64"/>
      <c r="M214" s="64"/>
      <c r="N214" s="26"/>
      <c r="O214" s="26"/>
    </row>
    <row r="215" spans="1:15" ht="34.5" customHeight="1">
      <c r="A215" s="65" t="s">
        <v>285</v>
      </c>
      <c r="B215" s="65"/>
      <c r="C215" s="65"/>
      <c r="D215" s="65"/>
      <c r="E215" s="65"/>
      <c r="F215" s="65"/>
      <c r="G215" s="65"/>
      <c r="H215" s="65"/>
      <c r="I215" s="65"/>
      <c r="J215" s="65"/>
      <c r="K215" s="65"/>
      <c r="L215" s="65"/>
      <c r="M215" s="65"/>
      <c r="N215" s="65"/>
      <c r="O215" s="65"/>
    </row>
  </sheetData>
  <sheetProtection/>
  <mergeCells count="38">
    <mergeCell ref="F2:M2"/>
    <mergeCell ref="A3:B6"/>
    <mergeCell ref="C3:C6"/>
    <mergeCell ref="F3:F6"/>
    <mergeCell ref="G3:G6"/>
    <mergeCell ref="I3:I6"/>
    <mergeCell ref="J3:J6"/>
    <mergeCell ref="L3:L6"/>
    <mergeCell ref="M3:M6"/>
    <mergeCell ref="A198:N198"/>
    <mergeCell ref="O3:O6"/>
    <mergeCell ref="A188:M188"/>
    <mergeCell ref="A189:M189"/>
    <mergeCell ref="A190:M190"/>
    <mergeCell ref="A191:M191"/>
    <mergeCell ref="A192:M192"/>
    <mergeCell ref="A193:M193"/>
    <mergeCell ref="A194:M194"/>
    <mergeCell ref="A195:M195"/>
    <mergeCell ref="A196:M196"/>
    <mergeCell ref="A197:M197"/>
    <mergeCell ref="A210:M210"/>
    <mergeCell ref="A199:M199"/>
    <mergeCell ref="A200:M200"/>
    <mergeCell ref="A201:M201"/>
    <mergeCell ref="A202:M202"/>
    <mergeCell ref="A203:M203"/>
    <mergeCell ref="A204:M204"/>
    <mergeCell ref="A205:M205"/>
    <mergeCell ref="A206:M206"/>
    <mergeCell ref="A207:M207"/>
    <mergeCell ref="A208:M208"/>
    <mergeCell ref="A209:M209"/>
    <mergeCell ref="A211:M211"/>
    <mergeCell ref="A212:M212"/>
    <mergeCell ref="A213:M213"/>
    <mergeCell ref="A214:M214"/>
    <mergeCell ref="A215:O215"/>
  </mergeCells>
  <printOptions/>
  <pageMargins left="0.7" right="0.7" top="0.75" bottom="0.75" header="0.3" footer="0.3"/>
  <pageSetup orientation="landscape" paperSize="9"/>
  <headerFooter alignWithMargins="0">
    <oddHeader>&amp;LSALAIRE MINIMA DE LA 
PRODUCTION AUDIOVISUELLE&amp;CEMPLOI DE CATEGORIE B&amp;RAU 1ER OCTOBRE 2016</oddHeader>
    <oddFooter>&amp;C&amp;P</oddFooter>
  </headerFooter>
</worksheet>
</file>

<file path=xl/worksheets/sheet3.xml><?xml version="1.0" encoding="utf-8"?>
<worksheet xmlns="http://schemas.openxmlformats.org/spreadsheetml/2006/main" xmlns:r="http://schemas.openxmlformats.org/officeDocument/2006/relationships">
  <dimension ref="A1:F26"/>
  <sheetViews>
    <sheetView workbookViewId="0" topLeftCell="A1">
      <selection activeCell="A1" sqref="A1:F26"/>
    </sheetView>
  </sheetViews>
  <sheetFormatPr defaultColWidth="11.00390625" defaultRowHeight="15.75"/>
  <cols>
    <col min="1" max="1" width="24.625" style="0" customWidth="1"/>
    <col min="3" max="3" width="14.875" style="0" customWidth="1"/>
    <col min="5" max="5" width="4.625" style="0" customWidth="1"/>
  </cols>
  <sheetData>
    <row r="1" spans="1:3" ht="19.5">
      <c r="A1" s="85" t="s">
        <v>315</v>
      </c>
      <c r="B1" s="85"/>
      <c r="C1" s="85"/>
    </row>
    <row r="3" spans="1:5" ht="18">
      <c r="A3" s="31" t="s">
        <v>297</v>
      </c>
      <c r="B3" s="21"/>
      <c r="C3" s="21"/>
      <c r="D3" s="21"/>
      <c r="E3" s="21"/>
    </row>
    <row r="4" spans="1:5" ht="15.75">
      <c r="A4" s="32"/>
      <c r="B4" s="21"/>
      <c r="C4" s="21"/>
      <c r="D4" s="21"/>
      <c r="E4" s="21"/>
    </row>
    <row r="5" spans="1:5" ht="18">
      <c r="A5" s="31"/>
      <c r="B5" s="21"/>
      <c r="C5" s="21"/>
      <c r="D5" s="21"/>
      <c r="E5" s="21"/>
    </row>
    <row r="6" spans="1:5" ht="15">
      <c r="A6" s="86" t="s">
        <v>298</v>
      </c>
      <c r="B6" s="86" t="s">
        <v>5</v>
      </c>
      <c r="C6" s="88" t="s">
        <v>314</v>
      </c>
      <c r="D6" s="21"/>
      <c r="E6" s="21"/>
    </row>
    <row r="7" spans="1:5" ht="39.75" customHeight="1">
      <c r="A7" s="87"/>
      <c r="B7" s="87"/>
      <c r="C7" s="89"/>
      <c r="D7" s="21"/>
      <c r="E7" s="21"/>
    </row>
    <row r="8" spans="1:5" ht="15">
      <c r="A8" s="38" t="s">
        <v>299</v>
      </c>
      <c r="B8" s="6" t="s">
        <v>197</v>
      </c>
      <c r="C8" s="33"/>
      <c r="D8" s="21"/>
      <c r="E8" s="21"/>
    </row>
    <row r="9" spans="1:5" ht="15">
      <c r="A9" s="38" t="s">
        <v>300</v>
      </c>
      <c r="B9" s="6" t="s">
        <v>197</v>
      </c>
      <c r="C9" s="33"/>
      <c r="D9" s="21"/>
      <c r="E9" s="21"/>
    </row>
    <row r="10" spans="1:5" ht="25.5">
      <c r="A10" s="38" t="s">
        <v>301</v>
      </c>
      <c r="B10" s="6" t="s">
        <v>197</v>
      </c>
      <c r="C10" s="33"/>
      <c r="D10" s="21"/>
      <c r="E10" s="21"/>
    </row>
    <row r="11" spans="1:5" ht="15">
      <c r="A11" s="38" t="s">
        <v>302</v>
      </c>
      <c r="B11" s="6" t="s">
        <v>197</v>
      </c>
      <c r="C11" s="33"/>
      <c r="D11" s="21"/>
      <c r="E11" s="21"/>
    </row>
    <row r="12" spans="1:5" ht="15">
      <c r="A12" s="38" t="s">
        <v>303</v>
      </c>
      <c r="B12" s="6" t="s">
        <v>62</v>
      </c>
      <c r="C12" s="39">
        <v>105.09325199999998</v>
      </c>
      <c r="D12" s="21"/>
      <c r="E12" s="34"/>
    </row>
    <row r="13" spans="1:5" ht="25.5">
      <c r="A13" s="38" t="s">
        <v>304</v>
      </c>
      <c r="B13" s="6" t="s">
        <v>62</v>
      </c>
      <c r="C13" s="39">
        <v>81.37243799999999</v>
      </c>
      <c r="D13" s="21"/>
      <c r="E13" s="34"/>
    </row>
    <row r="14" spans="1:5" ht="25.5">
      <c r="A14" s="38" t="s">
        <v>305</v>
      </c>
      <c r="B14" s="6" t="s">
        <v>62</v>
      </c>
      <c r="C14" s="39">
        <v>84.07870199999999</v>
      </c>
      <c r="D14" s="21"/>
      <c r="E14" s="34"/>
    </row>
    <row r="15" spans="1:5" ht="15">
      <c r="A15" s="21"/>
      <c r="B15" s="21"/>
      <c r="C15" s="21"/>
      <c r="D15" s="21"/>
      <c r="E15" s="21"/>
    </row>
    <row r="16" spans="1:5" ht="15">
      <c r="A16" s="35" t="s">
        <v>306</v>
      </c>
      <c r="B16" s="21"/>
      <c r="C16" s="21"/>
      <c r="D16" s="21"/>
      <c r="E16" s="21"/>
    </row>
    <row r="17" spans="1:5" ht="48" customHeight="1">
      <c r="A17" s="90" t="s">
        <v>307</v>
      </c>
      <c r="B17" s="90"/>
      <c r="C17" s="83"/>
      <c r="D17" s="83"/>
      <c r="E17" s="83"/>
    </row>
    <row r="18" spans="1:5" ht="46.5" customHeight="1">
      <c r="A18" s="82" t="s">
        <v>308</v>
      </c>
      <c r="B18" s="82"/>
      <c r="C18" s="83"/>
      <c r="D18" s="83"/>
      <c r="E18" s="83"/>
    </row>
    <row r="19" spans="1:5" ht="46.5" customHeight="1">
      <c r="A19" s="35"/>
      <c r="B19" s="21"/>
      <c r="C19" s="21"/>
      <c r="D19" s="21"/>
      <c r="E19" s="21"/>
    </row>
    <row r="20" spans="1:6" ht="37.5" customHeight="1">
      <c r="A20" s="82" t="s">
        <v>309</v>
      </c>
      <c r="B20" s="82"/>
      <c r="C20" s="83"/>
      <c r="D20" s="83"/>
      <c r="E20" s="22"/>
      <c r="F20" s="36">
        <v>46.81631699999999</v>
      </c>
    </row>
    <row r="21" spans="1:5" ht="15">
      <c r="A21" s="35"/>
      <c r="B21" s="21"/>
      <c r="C21" s="21"/>
      <c r="D21" s="21"/>
      <c r="E21" s="21"/>
    </row>
    <row r="22" spans="1:6" ht="42.75" customHeight="1">
      <c r="A22" s="82" t="s">
        <v>310</v>
      </c>
      <c r="B22" s="82"/>
      <c r="C22" s="83"/>
      <c r="D22" s="83"/>
      <c r="E22" s="22"/>
      <c r="F22" s="36">
        <v>42.02909999999999</v>
      </c>
    </row>
    <row r="23" spans="1:5" ht="15">
      <c r="A23" s="35"/>
      <c r="B23" s="22"/>
      <c r="C23" s="21"/>
      <c r="D23" s="21"/>
      <c r="E23" s="21"/>
    </row>
    <row r="24" spans="1:5" ht="15">
      <c r="A24" s="35" t="s">
        <v>311</v>
      </c>
      <c r="B24" s="22"/>
      <c r="C24" s="37">
        <v>15.458507999999998</v>
      </c>
      <c r="D24" s="21"/>
      <c r="E24" s="21"/>
    </row>
    <row r="25" spans="1:5" ht="39.75">
      <c r="A25" s="35" t="s">
        <v>312</v>
      </c>
      <c r="B25" s="21"/>
      <c r="C25" s="21"/>
      <c r="D25" s="21"/>
      <c r="E25" s="21"/>
    </row>
    <row r="26" spans="1:6" ht="30" customHeight="1">
      <c r="A26" s="84" t="s">
        <v>313</v>
      </c>
      <c r="B26" s="84"/>
      <c r="C26" s="84"/>
      <c r="D26" s="84"/>
      <c r="E26" s="84"/>
      <c r="F26" s="84"/>
    </row>
  </sheetData>
  <sheetProtection/>
  <mergeCells count="9">
    <mergeCell ref="A22:D22"/>
    <mergeCell ref="A26:F26"/>
    <mergeCell ref="A1:C1"/>
    <mergeCell ref="A6:A7"/>
    <mergeCell ref="B6:B7"/>
    <mergeCell ref="C6:C7"/>
    <mergeCell ref="A17:E17"/>
    <mergeCell ref="A18:E18"/>
    <mergeCell ref="A20:D20"/>
  </mergeCells>
  <printOptions/>
  <pageMargins left="0.7" right="0.7" top="0.75" bottom="0.75" header="0.3" footer="0.3"/>
  <pageSetup orientation="portrait" paperSize="9"/>
  <headerFooter alignWithMargins="0">
    <oddHeader>&amp;LSALAIRE MINIMA 
DE LA PRODUCTION AUDIOVISUELLE&amp;CCATEGORIE C&amp;RAU 1ER OCTOBRE 2016</oddHeader>
    <oddFooter>&amp;C&amp;P</oddFooter>
  </headerFooter>
</worksheet>
</file>

<file path=xl/worksheets/sheet4.xml><?xml version="1.0" encoding="utf-8"?>
<worksheet xmlns="http://schemas.openxmlformats.org/spreadsheetml/2006/main" xmlns:r="http://schemas.openxmlformats.org/officeDocument/2006/relationships">
  <dimension ref="A1:B20"/>
  <sheetViews>
    <sheetView workbookViewId="0" topLeftCell="A1">
      <selection activeCell="B17" sqref="B17"/>
    </sheetView>
  </sheetViews>
  <sheetFormatPr defaultColWidth="11.00390625" defaultRowHeight="15.75"/>
  <cols>
    <col min="1" max="1" width="46.625" style="0" customWidth="1"/>
    <col min="2" max="2" width="21.00390625" style="0" customWidth="1"/>
  </cols>
  <sheetData>
    <row r="1" ht="15">
      <c r="A1" t="s">
        <v>332</v>
      </c>
    </row>
    <row r="2" ht="16.5" thickBot="1"/>
    <row r="3" spans="1:2" ht="16.5" thickBot="1">
      <c r="A3" s="40" t="s">
        <v>316</v>
      </c>
      <c r="B3" s="41" t="s">
        <v>317</v>
      </c>
    </row>
    <row r="4" spans="1:2" ht="28.5" thickBot="1">
      <c r="A4" s="42" t="s">
        <v>318</v>
      </c>
      <c r="B4" s="49">
        <v>100.5</v>
      </c>
    </row>
    <row r="5" spans="1:2" ht="28.5" thickBot="1">
      <c r="A5" s="42" t="s">
        <v>319</v>
      </c>
      <c r="B5" s="49">
        <v>130.64999999999998</v>
      </c>
    </row>
    <row r="6" spans="1:2" ht="28.5" thickBot="1">
      <c r="A6" s="42" t="s">
        <v>320</v>
      </c>
      <c r="B6" s="49">
        <v>216.075</v>
      </c>
    </row>
    <row r="7" spans="1:2" ht="42.75" thickBot="1">
      <c r="A7" s="42" t="s">
        <v>321</v>
      </c>
      <c r="B7" s="49">
        <v>206.02499999999998</v>
      </c>
    </row>
    <row r="8" spans="1:2" ht="42.75" thickBot="1">
      <c r="A8" s="42" t="s">
        <v>322</v>
      </c>
      <c r="B8" s="49">
        <v>180.89999999999998</v>
      </c>
    </row>
    <row r="9" spans="1:2" ht="15">
      <c r="A9" s="43" t="s">
        <v>323</v>
      </c>
      <c r="B9" s="44"/>
    </row>
    <row r="10" spans="1:2" ht="12.75">
      <c r="A10" s="43"/>
      <c r="B10" s="44" t="s">
        <v>324</v>
      </c>
    </row>
    <row r="11" spans="1:2" ht="55.5">
      <c r="A11" s="43" t="s">
        <v>325</v>
      </c>
      <c r="B11" s="44" t="s">
        <v>326</v>
      </c>
    </row>
    <row r="12" spans="1:2" ht="15">
      <c r="A12" s="45"/>
      <c r="B12" s="44" t="s">
        <v>327</v>
      </c>
    </row>
    <row r="13" spans="1:2" ht="15">
      <c r="A13" s="45"/>
      <c r="B13" s="44" t="s">
        <v>328</v>
      </c>
    </row>
    <row r="14" spans="1:2" ht="16.5" thickBot="1">
      <c r="A14" s="46"/>
      <c r="B14" s="47"/>
    </row>
    <row r="15" spans="1:2" ht="15">
      <c r="A15" s="43" t="s">
        <v>329</v>
      </c>
      <c r="B15" s="44"/>
    </row>
    <row r="16" spans="1:2" ht="15">
      <c r="A16" s="43"/>
      <c r="B16" s="44"/>
    </row>
    <row r="17" spans="1:2" ht="15">
      <c r="A17" s="43" t="s">
        <v>330</v>
      </c>
      <c r="B17" s="50">
        <v>60.3</v>
      </c>
    </row>
    <row r="18" spans="1:2" ht="15">
      <c r="A18" s="43"/>
      <c r="B18" s="44"/>
    </row>
    <row r="19" spans="1:2" ht="15">
      <c r="A19" s="43" t="s">
        <v>331</v>
      </c>
      <c r="B19" s="50">
        <v>100.49999999999999</v>
      </c>
    </row>
    <row r="20" spans="1:2" ht="16.5" thickBot="1">
      <c r="A20" s="42"/>
      <c r="B20" s="48"/>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de Microsoft Office</dc:creator>
  <cp:keywords/>
  <dc:description/>
  <cp:lastModifiedBy>Jérémie Steib</cp:lastModifiedBy>
  <cp:lastPrinted>2016-09-30T09:05:35Z</cp:lastPrinted>
  <dcterms:created xsi:type="dcterms:W3CDTF">2016-09-26T15:10:21Z</dcterms:created>
  <dcterms:modified xsi:type="dcterms:W3CDTF">2016-10-05T11:23:57Z</dcterms:modified>
  <cp:category/>
  <cp:version/>
  <cp:contentType/>
  <cp:contentStatus/>
</cp:coreProperties>
</file>